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131"/>
  <workbookPr codeName="ЭтаКнига" defaultThemeVersion="124226"/>
  <bookViews>
    <workbookView xWindow="65416" yWindow="65416" windowWidth="29040" windowHeight="1644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 " sheetId="7" r:id="rId5"/>
    <sheet name="прил.6" sheetId="8" r:id="rId6"/>
    <sheet name="прил.7" sheetId="9" r:id="rId7"/>
    <sheet name="8" sheetId="13" r:id="rId8"/>
    <sheet name="9" sheetId="14" r:id="rId9"/>
    <sheet name="10" sheetId="15" r:id="rId10"/>
    <sheet name="11" sheetId="16" r:id="rId11"/>
    <sheet name="12" sheetId="17" r:id="rId12"/>
    <sheet name="13" sheetId="18" r:id="rId13"/>
    <sheet name="14" sheetId="19" r:id="rId14"/>
    <sheet name="15" sheetId="20" r:id="rId15"/>
    <sheet name="16" sheetId="21" r:id="rId16"/>
    <sheet name="17" sheetId="22" r:id="rId17"/>
    <sheet name="18" sheetId="23" r:id="rId18"/>
    <sheet name="19" sheetId="24" r:id="rId19"/>
    <sheet name="20" sheetId="25" r:id="rId20"/>
    <sheet name="21" sheetId="26" r:id="rId21"/>
    <sheet name="22" sheetId="27" r:id="rId22"/>
    <sheet name="23" sheetId="28" r:id="rId23"/>
    <sheet name="24" sheetId="29" r:id="rId24"/>
    <sheet name="25" sheetId="30" r:id="rId25"/>
    <sheet name="26" sheetId="31" r:id="rId26"/>
    <sheet name="27" sheetId="32" r:id="rId27"/>
    <sheet name="28" sheetId="33" r:id="rId28"/>
    <sheet name="29" sheetId="34" r:id="rId29"/>
    <sheet name="30" sheetId="35" r:id="rId30"/>
    <sheet name="31" sheetId="36" r:id="rId31"/>
    <sheet name="32" sheetId="37" r:id="rId32"/>
    <sheet name="33" sheetId="38" r:id="rId33"/>
    <sheet name="34" sheetId="39" r:id="rId34"/>
    <sheet name="35" sheetId="40" r:id="rId35"/>
    <sheet name="36" sheetId="41" r:id="rId36"/>
    <sheet name="37" sheetId="42" r:id="rId37"/>
    <sheet name="38" sheetId="43" r:id="rId38"/>
    <sheet name="39" sheetId="44" r:id="rId39"/>
    <sheet name="40" sheetId="45" r:id="rId40"/>
    <sheet name="41" sheetId="46" r:id="rId41"/>
    <sheet name="42" sheetId="47" r:id="rId42"/>
    <sheet name="43" sheetId="48" r:id="rId43"/>
    <sheet name="44" sheetId="49" r:id="rId44"/>
    <sheet name="45" sheetId="50" r:id="rId45"/>
    <sheet name="46" sheetId="51" r:id="rId46"/>
    <sheet name="47" sheetId="52" r:id="rId47"/>
    <sheet name="48" sheetId="53" r:id="rId48"/>
    <sheet name="49" sheetId="54" r:id="rId49"/>
    <sheet name="50" sheetId="55" r:id="rId50"/>
    <sheet name="51" sheetId="56" r:id="rId51"/>
    <sheet name="52" sheetId="57" r:id="rId52"/>
  </sheets>
  <definedNames>
    <definedName name="_xlnm.Print_Area" localSheetId="9">'10'!$A$1:$D$28</definedName>
    <definedName name="_xlnm.Print_Area" localSheetId="10">'11'!$A$1:$D$28</definedName>
    <definedName name="_xlnm.Print_Area" localSheetId="11">'12'!$A$1:$D$28</definedName>
    <definedName name="_xlnm.Print_Area" localSheetId="12">'13'!$A$1:$D$28</definedName>
    <definedName name="_xlnm.Print_Area" localSheetId="13">'14'!$A$1:$D$28</definedName>
    <definedName name="_xlnm.Print_Area" localSheetId="14">'15'!$A$1:$D$28</definedName>
    <definedName name="_xlnm.Print_Area" localSheetId="15">'16'!$A$1:$D$28</definedName>
    <definedName name="_xlnm.Print_Area" localSheetId="16">'17'!$A$1:$D$28</definedName>
    <definedName name="_xlnm.Print_Area" localSheetId="17">'18'!$A$1:$D$28</definedName>
    <definedName name="_xlnm.Print_Area" localSheetId="18">'19'!$A$1:$D$28</definedName>
    <definedName name="_xlnm.Print_Area" localSheetId="19">'20'!$A$1:$D$28</definedName>
    <definedName name="_xlnm.Print_Area" localSheetId="20">'21'!$A$1:$D$28</definedName>
    <definedName name="_xlnm.Print_Area" localSheetId="21">'22'!$A$1:$D$28</definedName>
    <definedName name="_xlnm.Print_Area" localSheetId="22">'23'!$A$1:$D$28</definedName>
    <definedName name="_xlnm.Print_Area" localSheetId="23">'24'!$A$1:$D$28</definedName>
    <definedName name="_xlnm.Print_Area" localSheetId="24">'25'!$A$1:$D$28</definedName>
    <definedName name="_xlnm.Print_Area" localSheetId="25">'26'!$A$1:$D$28</definedName>
    <definedName name="_xlnm.Print_Area" localSheetId="26">'27'!$A$1:$D$28</definedName>
    <definedName name="_xlnm.Print_Area" localSheetId="27">'28'!$A$1:$D$28</definedName>
    <definedName name="_xlnm.Print_Area" localSheetId="28">'29'!$A$1:$D$28</definedName>
    <definedName name="_xlnm.Print_Area" localSheetId="29">'30'!$A$1:$D$28</definedName>
    <definedName name="_xlnm.Print_Area" localSheetId="30">'31'!$A$1:$D$28</definedName>
    <definedName name="_xlnm.Print_Area" localSheetId="31">'32'!$A$1:$D$28</definedName>
    <definedName name="_xlnm.Print_Area" localSheetId="32">'33'!$A$1:$D$28</definedName>
    <definedName name="_xlnm.Print_Area" localSheetId="33">'34'!$A$1:$D$28</definedName>
    <definedName name="_xlnm.Print_Area" localSheetId="34">'35'!$A$1:$D$28</definedName>
    <definedName name="_xlnm.Print_Area" localSheetId="35">'36'!$A$1:$D$28</definedName>
    <definedName name="_xlnm.Print_Area" localSheetId="36">'37'!$A$1:$D$28</definedName>
    <definedName name="_xlnm.Print_Area" localSheetId="37">'38'!$A$1:$D$28</definedName>
    <definedName name="_xlnm.Print_Area" localSheetId="38">'39'!$A$1:$D$28</definedName>
    <definedName name="_xlnm.Print_Area" localSheetId="39">'40'!$A$1:$D$28</definedName>
    <definedName name="_xlnm.Print_Area" localSheetId="40">'41'!$A$1:$D$28</definedName>
    <definedName name="_xlnm.Print_Area" localSheetId="41">'42'!$A$1:$D$28</definedName>
    <definedName name="_xlnm.Print_Area" localSheetId="42">'43'!$A$1:$D$28</definedName>
    <definedName name="_xlnm.Print_Area" localSheetId="43">'44'!$A$1:$D$28</definedName>
    <definedName name="_xlnm.Print_Area" localSheetId="44">'45'!$A$1:$D$28</definedName>
    <definedName name="_xlnm.Print_Area" localSheetId="45">'46'!$A$1:$D$28</definedName>
    <definedName name="_xlnm.Print_Area" localSheetId="46">'47'!$A$1:$D$28</definedName>
    <definedName name="_xlnm.Print_Area" localSheetId="47">'48'!$A$1:$D$28</definedName>
    <definedName name="_xlnm.Print_Area" localSheetId="48">'49'!$A$1:$D$28</definedName>
    <definedName name="_xlnm.Print_Area" localSheetId="49">'50'!$A$1:$D$28</definedName>
    <definedName name="_xlnm.Print_Area" localSheetId="50">'51'!$A$1:$D$28</definedName>
    <definedName name="_xlnm.Print_Area" localSheetId="51">'52'!$A$1:$D$28</definedName>
    <definedName name="_xlnm.Print_Area" localSheetId="7">'8'!$A$1:$D$28</definedName>
    <definedName name="_xlnm.Print_Area" localSheetId="8">'9'!$A$1:$D$28</definedName>
    <definedName name="_xlnm.Print_Area" localSheetId="0">'прил.1'!$A$1:$C$15</definedName>
    <definedName name="_xlnm.Print_Area" localSheetId="1">'прил.2'!$A$1:$D$163</definedName>
    <definedName name="_xlnm.Print_Area" localSheetId="2">'прил.3'!$A$1:$D$22</definedName>
    <definedName name="_xlnm.Print_Area" localSheetId="3">'прил.4'!$A$1:$D$21</definedName>
    <definedName name="_xlnm.Print_Area" localSheetId="4">'прил.5 '!$A$1:$D$28</definedName>
    <definedName name="_xlnm.Print_Area" localSheetId="5">'прил.6'!$A$1:$D$28</definedName>
    <definedName name="_xlnm.Print_Area" localSheetId="6">'прил.7'!$A$1:$D$28</definedName>
    <definedName name="_xlnm.Print_Titles" localSheetId="1">'прил.2'!$10:$11</definedName>
  </definedNames>
  <calcPr fullCalcOnLoad="1"/>
  <extLst/>
</workbook>
</file>

<file path=xl/sharedStrings.xml><?xml version="1.0" encoding="utf-8"?>
<sst xmlns="http://schemas.openxmlformats.org/spreadsheetml/2006/main" count="2104" uniqueCount="213">
  <si>
    <t>Направления расходов</t>
  </si>
  <si>
    <t>Сумма,
рублей</t>
  </si>
  <si>
    <t>Приложение № 1</t>
  </si>
  <si>
    <t>УТВЕРЖДЕНО</t>
  </si>
  <si>
    <t>Сумма — всего,
рублей</t>
  </si>
  <si>
    <t>Раздел I</t>
  </si>
  <si>
    <t>1.</t>
  </si>
  <si>
    <t>2.</t>
  </si>
  <si>
    <t>4.</t>
  </si>
  <si>
    <t>5.</t>
  </si>
  <si>
    <t>6.</t>
  </si>
  <si>
    <t>7.</t>
  </si>
  <si>
    <t>8.</t>
  </si>
  <si>
    <t>Раздел II</t>
  </si>
  <si>
    <t>ВСЕГО по разделам I и II</t>
  </si>
  <si>
    <t xml:space="preserve">
ИТОГО по разделу I</t>
  </si>
  <si>
    <t>Приложение № 3</t>
  </si>
  <si>
    <t>Компенсация</t>
  </si>
  <si>
    <t>Дополнительная оплата труда (вознаграждение)</t>
  </si>
  <si>
    <t>Расходы на изготовление печатной продукции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</si>
  <si>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</si>
  <si>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</si>
  <si>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</si>
  <si>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</si>
  <si>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Всего расходов</t>
  </si>
  <si>
    <t xml:space="preserve">3.
</t>
  </si>
  <si>
    <t xml:space="preserve">
Начисления на дополнительную оплату труда (вознаграждение)</t>
  </si>
  <si>
    <t xml:space="preserve">9.
</t>
  </si>
  <si>
    <t xml:space="preserve">
Расходы на приобретение оборудования, других материальных ценностей (материальных запасов)</t>
  </si>
  <si>
    <t xml:space="preserve">10.
</t>
  </si>
  <si>
    <t>Приложение № 4</t>
  </si>
  <si>
    <t>3.</t>
  </si>
  <si>
    <t>в том числе</t>
  </si>
  <si>
    <t>Приложение № 2</t>
  </si>
  <si>
    <t>сумма на врем.участки</t>
  </si>
  <si>
    <t>тик</t>
  </si>
  <si>
    <t>уик</t>
  </si>
  <si>
    <t>Расходы на приобретение оборудования, других материальных ценностей (материальных запасов)</t>
  </si>
  <si>
    <t>Наименование избирательной комиссии</t>
  </si>
  <si>
    <t>Расходы на приобретение других материальных ценностей (материальных запасов)</t>
  </si>
  <si>
    <t>для сборки, разборки технологического оборудования</t>
  </si>
  <si>
    <t>для транспортных и погрузо-разгрузочных работ</t>
  </si>
  <si>
    <t>Приложение № 5</t>
  </si>
  <si>
    <t xml:space="preserve">8.
</t>
  </si>
  <si>
    <t>В том числе для участковых избирательных комиссий
(не менее), 
рублей</t>
  </si>
  <si>
    <t>УТВЕРЖДЕНА</t>
  </si>
  <si>
    <t>х</t>
  </si>
  <si>
    <t>в том числе на компенсацию и дополнительную оплату труда  (вознаграждение) (не менее)</t>
  </si>
  <si>
    <t xml:space="preserve">нижестоящим избирательным комиссиям на финансовое обеспечение подготовки и проведения выборов </t>
  </si>
  <si>
    <t>Средства на подготовку и проведение выборов, всего</t>
  </si>
  <si>
    <t xml:space="preserve">Другие расходы, связанные с подготовкой и проведением выборов </t>
  </si>
  <si>
    <t>Выплаты гражданам, привлекавшимся в период выборов к работе в комиссии по гражданско-правовым договорам, всего</t>
  </si>
  <si>
    <t xml:space="preserve">для выполнения работ по содержанию помещений участковых избирательных комиссий </t>
  </si>
  <si>
    <t>для выполнения других работ, связанных с подготовкой и проведением выборов</t>
  </si>
  <si>
    <t>Другие расходы, связанные с подготовкой и проведением выборов</t>
  </si>
  <si>
    <t xml:space="preserve">Распределение средств  бюджета Ставропольского края на финансовое обеспечение подготовки и проведения выборов депутатов Думы Ставропольского края седьмого созыва
</t>
  </si>
  <si>
    <t xml:space="preserve">Всего средств бюджета Ставропольского края </t>
  </si>
  <si>
    <t>Распределение средств бюджета Ставропольского края на подготовку и проведение выборов депутатов Думы Ставропольского края седьмого созыва для нижестоящих избирательных комиссий</t>
  </si>
  <si>
    <t>Смета расходов участковой избирательной комиссии 
на подготовку и проведение выборов депутатов Думы Ставропольского края седьмого созыва</t>
  </si>
  <si>
    <t xml:space="preserve">9.1.
</t>
  </si>
  <si>
    <t xml:space="preserve">9.2.
</t>
  </si>
  <si>
    <t xml:space="preserve">9.3.
</t>
  </si>
  <si>
    <t xml:space="preserve">9.4.
</t>
  </si>
  <si>
    <t>Средства на подготовку и проведение выборов  за нижестоящие избирательные комиссии и зарезервированные средства, в том числе на непредвиденные расходы нижестоящих избирательных комиссий</t>
  </si>
  <si>
    <t xml:space="preserve">постановлением территориальной избирательной комиссии Предгорного района Ставропольского края 
</t>
  </si>
  <si>
    <t>от 09.07.2021 г. № 10/152-26</t>
  </si>
  <si>
    <t xml:space="preserve">территориальной избирательной комиссии Предгорного района Ставропольского края  на исполнение своих полномочий в период подготовки и проведения выборов </t>
  </si>
  <si>
    <t>Участковая избирательная комиссия избирательного участка № 995</t>
  </si>
  <si>
    <t>Территориальная избирательная комиссия Предгорного района Ставропольского края</t>
  </si>
  <si>
    <t>Участковая избирательная комиссия избирательного участка № 996</t>
  </si>
  <si>
    <t>Участковая избирательная комиссия избирательного участка № 997</t>
  </si>
  <si>
    <t>Участковая избирательная комиссия избирательного участка № 998</t>
  </si>
  <si>
    <t>Участковая избирательная комиссия избирательного участка № 999</t>
  </si>
  <si>
    <t>Участковая избирательная комиссия избирательного участка № 1000</t>
  </si>
  <si>
    <t>Участковая избирательная комиссия избирательного участка № 1001</t>
  </si>
  <si>
    <t>Участковая избирательная комиссия избирательного участка № 1002</t>
  </si>
  <si>
    <t>Участковая избирательная комиссия избирательного участка № 1003</t>
  </si>
  <si>
    <t>Участковая избирательная комиссия избирательного участка № 1004</t>
  </si>
  <si>
    <t>Участковая избирательная комиссия избирательного участка № 1005</t>
  </si>
  <si>
    <t>Участковая избирательная комиссия избирательного участка № 1006</t>
  </si>
  <si>
    <t>Участковая избирательная комиссия избирательного участка № 1007</t>
  </si>
  <si>
    <t>Участковая избирательная комиссия избирательного участка № 1008</t>
  </si>
  <si>
    <t>Участковая избирательная комиссия избирательного участка № 1009</t>
  </si>
  <si>
    <t>Участковая избирательная комиссия избирательного участка № 1010</t>
  </si>
  <si>
    <t>Участковая избирательная комиссия избирательного участка № 1011</t>
  </si>
  <si>
    <t>Участковая избирательная комиссия избирательного участка № 1012</t>
  </si>
  <si>
    <t>Участковая избирательная комиссия избирательного участка № 1013</t>
  </si>
  <si>
    <t>Участковая избирательная комиссия избирательного участка № 1014</t>
  </si>
  <si>
    <t>Участковая избирательная комиссия избирательного участка № 1015</t>
  </si>
  <si>
    <t>Участковая избирательная комиссия избирательного участка № 1016</t>
  </si>
  <si>
    <t>Участковая избирательная комиссия избирательного участка № 1017</t>
  </si>
  <si>
    <t>Участковая избирательная комиссия избирательного участка № 1018</t>
  </si>
  <si>
    <t>Участковая избирательная комиссия избирательного участка № 1019</t>
  </si>
  <si>
    <t>Участковая избирательная комиссия избирательного участка № 1020</t>
  </si>
  <si>
    <t>Участковая избирательная комиссия избирательного участка № 1021</t>
  </si>
  <si>
    <t>Участковая избирательная комиссия избирательного участка № 1022</t>
  </si>
  <si>
    <t>Участковая избирательная комиссия избирательного участка № 1023</t>
  </si>
  <si>
    <t>Участковая избирательная комиссия избирательного участка № 1024</t>
  </si>
  <si>
    <t>Участковая избирательная комиссия избирательного участка № 1025</t>
  </si>
  <si>
    <t>Участковая избирательная комиссия избирательного участка № 1026</t>
  </si>
  <si>
    <t>Участковая избирательная комиссия избирательного участка № 1027</t>
  </si>
  <si>
    <t>Участковая избирательная комиссия избирательного участка № 1028</t>
  </si>
  <si>
    <t>Участковая избирательная комиссия избирательного участка № 1029</t>
  </si>
  <si>
    <t>Участковая избирательная комиссия избирательного участка № 1030</t>
  </si>
  <si>
    <t>Участковая избирательная комиссия избирательного участка № 1031</t>
  </si>
  <si>
    <t>Участковая избирательная комиссия избирательного участка № 1032</t>
  </si>
  <si>
    <t>Участковая избирательная комиссия избирательного участка № 1033</t>
  </si>
  <si>
    <t>Участковая избирательная комиссия избирательного участка № 1034</t>
  </si>
  <si>
    <t>Участковая избирательная комиссия избирательного участка № 1035</t>
  </si>
  <si>
    <t>Участковая избирательная комиссия избирательного участка № 1036</t>
  </si>
  <si>
    <t>Участковая избирательная комиссия избирательного участка № 1037</t>
  </si>
  <si>
    <t>Участковая избирательная комиссия избирательного участка № 1038</t>
  </si>
  <si>
    <t>Участковая избирательная комиссия избирательного участка № 1039</t>
  </si>
  <si>
    <t>Участковая избирательная комиссия избирательного участка № 1040</t>
  </si>
  <si>
    <t>Участковая избирательная комиссия избирательного участка № 1041</t>
  </si>
  <si>
    <t>Участковая избирательная комиссия избирательного участка № 1042</t>
  </si>
  <si>
    <t>Смета расходов
территориальной избирательной комиссии Предгорного района Ставропольского края
на подготовку и проведение выборов депутатов Думы Ставропольского края седьмого созыва за нижестоящие избирательные комиссии</t>
  </si>
  <si>
    <t>Смета расходов
территориальной избирательной комиссии Предгорного района Ставропольского края
на подготовку и проведение выборов депутатов Думы Ставропольского края седьмого созыва</t>
  </si>
  <si>
    <t>Участковая избирательная комиссия  избирательного участка № 995</t>
  </si>
  <si>
    <t>Приложение № 6</t>
  </si>
  <si>
    <t>Участковая избирательная комиссия  избирательного участка № 996</t>
  </si>
  <si>
    <t>Приложение № 7</t>
  </si>
  <si>
    <t>Участковая избирательная комиссия  избирательного участка № 997</t>
  </si>
  <si>
    <t>Приложение № 8</t>
  </si>
  <si>
    <t>Участковая избирательная комиссия  избирательного участка № 998</t>
  </si>
  <si>
    <t>Приложение № 9</t>
  </si>
  <si>
    <t>Приложение № 10</t>
  </si>
  <si>
    <t>Участковая избирательная комиссия  избирательного участка № 999</t>
  </si>
  <si>
    <t>Участковая избирательная комиссия  избирательного участка № 1000</t>
  </si>
  <si>
    <t>Приложение № 11</t>
  </si>
  <si>
    <t>Участковая избирательная комиссия  избирательного участка № 1001</t>
  </si>
  <si>
    <t>Приложение № 12</t>
  </si>
  <si>
    <t>Участковая избирательная комиссия  избирательного участка № 1002</t>
  </si>
  <si>
    <t>Приложение № 13</t>
  </si>
  <si>
    <t>Участковая избирательная комиссия  избирательного участка № 1003</t>
  </si>
  <si>
    <t>Приложение № 14</t>
  </si>
  <si>
    <t>Участковая избирательная комиссия  избирательного участка № 1004</t>
  </si>
  <si>
    <t>Приложение № 15</t>
  </si>
  <si>
    <t>Участковая избирательная комиссия  избирательного участка № 1005</t>
  </si>
  <si>
    <t>Приложение № 16</t>
  </si>
  <si>
    <t>Участковая избирательная комиссия  избирательного участка № 1006</t>
  </si>
  <si>
    <t>Приложение № 17</t>
  </si>
  <si>
    <t>Участковая избирательная комиссия  избирательного участка № 1007</t>
  </si>
  <si>
    <t>Приложение № 18</t>
  </si>
  <si>
    <t>Участковая избирательная комиссия  избирательного участка № 1008</t>
  </si>
  <si>
    <t>Приложение № 19</t>
  </si>
  <si>
    <t>Участковая избирательная комиссия  избирательного участка № 1009</t>
  </si>
  <si>
    <t>Приложение № 20</t>
  </si>
  <si>
    <t>Участковая избирательная комиссия  избирательного участка № 1010</t>
  </si>
  <si>
    <t>Приложение № 21</t>
  </si>
  <si>
    <t>Участковая избирательная комиссия  избирательного участка № 1011</t>
  </si>
  <si>
    <t>Приложение № 22</t>
  </si>
  <si>
    <t>Участковая избирательная комиссия  избирательного участка № 1012</t>
  </si>
  <si>
    <t>Приложение № 23</t>
  </si>
  <si>
    <t>Участковая избирательная комиссия  избирательного участка № 1013</t>
  </si>
  <si>
    <t>Приложение № 24</t>
  </si>
  <si>
    <t>Участковая избирательная комиссия  избирательного участка № 1014</t>
  </si>
  <si>
    <t>Приложение № 25</t>
  </si>
  <si>
    <t>Участковая избирательная комиссия  избирательного участка № 1015</t>
  </si>
  <si>
    <t>Приложение № 26</t>
  </si>
  <si>
    <t>Участковая избирательная комиссия  избирательного участка № 1016</t>
  </si>
  <si>
    <t>Приложение № 27</t>
  </si>
  <si>
    <t>Участковая избирательная комиссия  избирательного участка № 1017</t>
  </si>
  <si>
    <t>Приложение № 28</t>
  </si>
  <si>
    <t>Участковая избирательная комиссия  избирательного участка № 1018</t>
  </si>
  <si>
    <t>Приложение № 29</t>
  </si>
  <si>
    <t>Участковая избирательная комиссия  избирательного участка № 1019</t>
  </si>
  <si>
    <t>Приложение № 30</t>
  </si>
  <si>
    <t>Участковая избирательная комиссия  избирательного участка № 1020</t>
  </si>
  <si>
    <t>Приложение № 31</t>
  </si>
  <si>
    <t>Участковая избирательная комиссия  избирательного участка № 1021</t>
  </si>
  <si>
    <t>Приложение № 32</t>
  </si>
  <si>
    <t>Участковая избирательная комиссия  избирательного участка № 1022</t>
  </si>
  <si>
    <t>Приложение № 33</t>
  </si>
  <si>
    <t>Участковая избирательная комиссия  избирательного участка № 1023</t>
  </si>
  <si>
    <t>Приложение № 34</t>
  </si>
  <si>
    <t>Участковая избирательная комиссия  избирательного участка № 1024</t>
  </si>
  <si>
    <t>Приложение № 35</t>
  </si>
  <si>
    <t>Участковая избирательная комиссия  избирательного участка № 1025</t>
  </si>
  <si>
    <t>Приложение № 36</t>
  </si>
  <si>
    <t>Участковая избирательная комиссия  избирательного участка № 1026</t>
  </si>
  <si>
    <t>Приложение № 37</t>
  </si>
  <si>
    <t>Участковая избирательная комиссия  избирательного участка № 1027</t>
  </si>
  <si>
    <t>Приложение № 38</t>
  </si>
  <si>
    <t>Участковая избирательная комиссия  избирательного участка № 1028</t>
  </si>
  <si>
    <t>Приложение № 39</t>
  </si>
  <si>
    <t>Участковая избирательная комиссия  избирательного участка № 1029</t>
  </si>
  <si>
    <t>Приложение № 40</t>
  </si>
  <si>
    <t>Участковая избирательная комиссия  избирательного участка № 1030</t>
  </si>
  <si>
    <t>Приложение № 41</t>
  </si>
  <si>
    <t>Участковая избирательная комиссия  избирательного участка № 1031</t>
  </si>
  <si>
    <t>Приложение № 42</t>
  </si>
  <si>
    <t>Участковая избирательная комиссия  избирательного участка № 1032</t>
  </si>
  <si>
    <t>Приложение № 43</t>
  </si>
  <si>
    <t>Участковая избирательная комиссия  избирательного участка № 1033</t>
  </si>
  <si>
    <t>Приложение № 44</t>
  </si>
  <si>
    <t>Участковая избирательная комиссия  избирательного участка № 1034</t>
  </si>
  <si>
    <t>Приложение № 45</t>
  </si>
  <si>
    <t>Участковая избирательная комиссия  избирательного участка № 1035</t>
  </si>
  <si>
    <t>Приложение № 46</t>
  </si>
  <si>
    <t>Участковая избирательная комиссия  избирательного участка № 1036</t>
  </si>
  <si>
    <t>Приложение № 47</t>
  </si>
  <si>
    <t>Участковая избирательная комиссия  избирательного участка № 1037</t>
  </si>
  <si>
    <t>Приложение № 48</t>
  </si>
  <si>
    <t>Участковая избирательная комиссия  избирательного участка № 1038</t>
  </si>
  <si>
    <t>Приложение № 49</t>
  </si>
  <si>
    <t>Участковая избирательная комиссия  избирательного участка № 1039</t>
  </si>
  <si>
    <t>Приложение № 50</t>
  </si>
  <si>
    <t>Участковая избирательная комиссия  избирательного участка № 1040</t>
  </si>
  <si>
    <t>Приложение № 51</t>
  </si>
  <si>
    <t>Участковая избирательная комиссия  избирательного участка № 1041</t>
  </si>
  <si>
    <t>Приложение № 52</t>
  </si>
  <si>
    <t>Участковая избирательная комиссия  избирательного участка № 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</si>
</sst>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8" formatCode="#,##0.0"/>
  </numFmts>
  <fonts count="11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4"/>
      <color theme="3" tint="0.3999800086021423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173" fontId="3" fillId="0" borderId="1" xfId="20" applyFont="1" applyBorder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vertical="center" wrapText="1"/>
    </xf>
    <xf numFmtId="2" fontId="2" fillId="0" borderId="0" xfId="0" applyNumberFormat="1" applyFont="1"/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0" fontId="4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2" fontId="3" fillId="0" borderId="1" xfId="2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wrapText="1"/>
    </xf>
    <xf numFmtId="173" fontId="3" fillId="0" borderId="1" xfId="2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2" fontId="4" fillId="0" borderId="8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7">
      <selection activeCell="B3" sqref="B3:C3"/>
    </sheetView>
  </sheetViews>
  <sheetFormatPr defaultColWidth="9.00390625" defaultRowHeight="12.75"/>
  <cols>
    <col min="1" max="1" width="40.75390625" style="3" customWidth="1"/>
    <col min="2" max="2" width="23.125" style="3" customWidth="1"/>
    <col min="3" max="3" width="22.75390625" style="3" customWidth="1"/>
    <col min="4" max="16384" width="9.125" style="3" customWidth="1"/>
  </cols>
  <sheetData>
    <row r="1" spans="2:3" s="6" customFormat="1" ht="15.75">
      <c r="B1" s="90" t="s">
        <v>2</v>
      </c>
      <c r="C1" s="90"/>
    </row>
    <row r="2" spans="2:3" s="6" customFormat="1" ht="22.5" customHeight="1">
      <c r="B2" s="94" t="s">
        <v>3</v>
      </c>
      <c r="C2" s="94"/>
    </row>
    <row r="3" spans="2:3" s="6" customFormat="1" ht="67.15" customHeight="1">
      <c r="B3" s="100" t="s">
        <v>64</v>
      </c>
      <c r="C3" s="100"/>
    </row>
    <row r="4" spans="2:3" s="6" customFormat="1" ht="20.25" customHeight="1">
      <c r="B4" s="102" t="s">
        <v>65</v>
      </c>
      <c r="C4" s="102"/>
    </row>
    <row r="5" spans="2:3" s="6" customFormat="1" ht="22.9" customHeight="1">
      <c r="B5" s="23"/>
      <c r="C5" s="23"/>
    </row>
    <row r="6" spans="1:3" s="6" customFormat="1" ht="88.15" customHeight="1">
      <c r="A6" s="95" t="s">
        <v>55</v>
      </c>
      <c r="B6" s="95"/>
      <c r="C6" s="95"/>
    </row>
    <row r="7" s="6" customFormat="1" ht="7.9" customHeight="1"/>
    <row r="8" spans="1:3" s="5" customFormat="1" ht="39" customHeight="1">
      <c r="A8" s="101" t="s">
        <v>0</v>
      </c>
      <c r="B8" s="101"/>
      <c r="C8" s="4" t="s">
        <v>1</v>
      </c>
    </row>
    <row r="9" spans="1:3" ht="26.45" customHeight="1">
      <c r="A9" s="96" t="s">
        <v>56</v>
      </c>
      <c r="B9" s="97"/>
      <c r="C9" s="72">
        <v>5334022</v>
      </c>
    </row>
    <row r="10" spans="1:3" ht="18.6" customHeight="1">
      <c r="A10" s="98" t="s">
        <v>32</v>
      </c>
      <c r="B10" s="99"/>
      <c r="C10" s="70"/>
    </row>
    <row r="11" spans="1:3" ht="63" customHeight="1">
      <c r="A11" s="91" t="s">
        <v>48</v>
      </c>
      <c r="B11" s="92"/>
      <c r="C11" s="71">
        <f>C9-C12</f>
        <v>4744163</v>
      </c>
    </row>
    <row r="12" spans="1:3" ht="90" customHeight="1">
      <c r="A12" s="91" t="s">
        <v>66</v>
      </c>
      <c r="B12" s="92"/>
      <c r="C12" s="71">
        <v>589859</v>
      </c>
    </row>
    <row r="13" spans="1:3" ht="22.15" customHeight="1">
      <c r="A13" s="93"/>
      <c r="B13" s="93"/>
      <c r="C13" s="93"/>
    </row>
    <row r="14" spans="2:21" ht="12.75" hidden="1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Q14" s="43"/>
      <c r="U14" s="44"/>
    </row>
    <row r="15" spans="2:21" ht="8.4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Q15" s="43"/>
      <c r="U15" s="44"/>
    </row>
    <row r="16" spans="1:2" ht="12.75">
      <c r="A16" s="7"/>
      <c r="B16" s="7"/>
    </row>
    <row r="17" spans="1:2" ht="12.75">
      <c r="A17" s="7"/>
      <c r="B17" s="7"/>
    </row>
    <row r="18" spans="1:2" ht="12.75">
      <c r="A18" s="7"/>
      <c r="B18" s="7"/>
    </row>
    <row r="19" spans="1:2" ht="12.75">
      <c r="A19" s="7"/>
      <c r="B19" s="7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  <row r="23" spans="1:2" ht="12.75">
      <c r="A23" s="7"/>
      <c r="B23" s="7"/>
    </row>
    <row r="24" spans="1:2" ht="12.75">
      <c r="A24" s="7"/>
      <c r="B24" s="7"/>
    </row>
  </sheetData>
  <mergeCells count="12">
    <mergeCell ref="B4:C4"/>
    <mergeCell ref="B14:K14"/>
    <mergeCell ref="B1:C1"/>
    <mergeCell ref="A12:B12"/>
    <mergeCell ref="A13:C13"/>
    <mergeCell ref="B2:C2"/>
    <mergeCell ref="A6:C6"/>
    <mergeCell ref="A9:B9"/>
    <mergeCell ref="A10:B10"/>
    <mergeCell ref="A11:B11"/>
    <mergeCell ref="B3:C3"/>
    <mergeCell ref="A8:B8"/>
  </mergeCells>
  <printOptions/>
  <pageMargins left="0.984251968503937" right="0.5905511811023623" top="0.56" bottom="0.16" header="0.24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9" sqref="A9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126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128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129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130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131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132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133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134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135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136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137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138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139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140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M12" sqref="M12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141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142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143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144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145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146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workbookViewId="0" topLeftCell="A155">
      <selection activeCell="J159" sqref="J159"/>
    </sheetView>
  </sheetViews>
  <sheetFormatPr defaultColWidth="9.00390625" defaultRowHeight="12.75"/>
  <cols>
    <col min="1" max="1" width="3.625" style="9" customWidth="1"/>
    <col min="2" max="2" width="39.375" style="6" customWidth="1"/>
    <col min="3" max="3" width="25.00390625" style="6" customWidth="1"/>
    <col min="4" max="4" width="25.625" style="6" customWidth="1"/>
    <col min="5" max="5" width="18.25390625" style="6" hidden="1" customWidth="1"/>
    <col min="6" max="6" width="15.875" style="60" hidden="1" customWidth="1"/>
    <col min="7" max="7" width="22.375" style="6" hidden="1" customWidth="1"/>
    <col min="8" max="8" width="16.625" style="46" hidden="1" customWidth="1"/>
    <col min="9" max="9" width="9.00390625" style="6" hidden="1" customWidth="1"/>
    <col min="10" max="10" width="15.375" style="6" customWidth="1"/>
    <col min="11" max="11" width="12.25390625" style="6" customWidth="1"/>
    <col min="12" max="16384" width="9.125" style="6" customWidth="1"/>
  </cols>
  <sheetData>
    <row r="1" spans="3:4" ht="19.5" customHeight="1">
      <c r="C1" s="106" t="s">
        <v>33</v>
      </c>
      <c r="D1" s="106"/>
    </row>
    <row r="2" spans="3:4" ht="21.75" customHeight="1">
      <c r="C2" s="94" t="s">
        <v>3</v>
      </c>
      <c r="D2" s="94"/>
    </row>
    <row r="3" spans="3:4" ht="52.9" customHeight="1">
      <c r="C3" s="100" t="s">
        <v>64</v>
      </c>
      <c r="D3" s="100"/>
    </row>
    <row r="4" spans="3:4" ht="18" customHeight="1">
      <c r="C4" s="102" t="s">
        <v>65</v>
      </c>
      <c r="D4" s="102"/>
    </row>
    <row r="5" spans="3:4" ht="16.5" customHeight="1">
      <c r="C5" s="24"/>
      <c r="D5" s="24"/>
    </row>
    <row r="6" spans="1:4" ht="61.15" customHeight="1">
      <c r="A6" s="95" t="s">
        <v>57</v>
      </c>
      <c r="B6" s="95"/>
      <c r="C6" s="95"/>
      <c r="D6" s="95"/>
    </row>
    <row r="7" spans="1:4" ht="36" customHeight="1">
      <c r="A7" s="104" t="s">
        <v>38</v>
      </c>
      <c r="B7" s="104"/>
      <c r="C7" s="112" t="s">
        <v>68</v>
      </c>
      <c r="D7" s="112"/>
    </row>
    <row r="8" spans="1:4" ht="3" customHeight="1">
      <c r="A8" s="73"/>
      <c r="B8" s="73"/>
      <c r="C8" s="105"/>
      <c r="D8" s="105"/>
    </row>
    <row r="9" spans="3:4" ht="14.45" customHeight="1">
      <c r="C9" s="111"/>
      <c r="D9" s="111"/>
    </row>
    <row r="10" spans="1:8" s="8" customFormat="1" ht="89.45" customHeight="1">
      <c r="A10" s="107" t="s">
        <v>38</v>
      </c>
      <c r="B10" s="108"/>
      <c r="C10" s="68" t="s">
        <v>4</v>
      </c>
      <c r="D10" s="68" t="s">
        <v>44</v>
      </c>
      <c r="F10" s="61"/>
      <c r="H10" s="47"/>
    </row>
    <row r="11" spans="1:8" s="1" customFormat="1" ht="12.75">
      <c r="A11" s="109">
        <v>1</v>
      </c>
      <c r="B11" s="110"/>
      <c r="C11" s="11">
        <v>2</v>
      </c>
      <c r="D11" s="11">
        <v>3</v>
      </c>
      <c r="F11" s="62"/>
      <c r="H11" s="48"/>
    </row>
    <row r="12" spans="1:8" s="15" customFormat="1" ht="27.6" customHeight="1">
      <c r="A12" s="25"/>
      <c r="B12" s="26" t="s">
        <v>5</v>
      </c>
      <c r="C12" s="85"/>
      <c r="D12" s="85"/>
      <c r="F12" s="63"/>
      <c r="H12" s="49"/>
    </row>
    <row r="13" spans="1:8" s="9" customFormat="1" ht="30" customHeight="1">
      <c r="A13" s="27" t="s">
        <v>6</v>
      </c>
      <c r="B13" s="84" t="s">
        <v>67</v>
      </c>
      <c r="C13" s="86"/>
      <c r="D13" s="86"/>
      <c r="F13" s="64"/>
      <c r="H13" s="50"/>
    </row>
    <row r="14" spans="1:5" ht="30" customHeight="1">
      <c r="A14" s="29"/>
      <c r="B14" s="28" t="s">
        <v>49</v>
      </c>
      <c r="C14" s="87">
        <v>5403</v>
      </c>
      <c r="D14" s="87">
        <f>C14</f>
        <v>5403</v>
      </c>
      <c r="E14" s="57">
        <f>C14-D14</f>
        <v>0</v>
      </c>
    </row>
    <row r="15" spans="1:8" ht="30" customHeight="1">
      <c r="A15" s="31"/>
      <c r="B15" s="32" t="s">
        <v>47</v>
      </c>
      <c r="C15" s="88">
        <f>D15</f>
        <v>0</v>
      </c>
      <c r="D15" s="88">
        <v>0</v>
      </c>
      <c r="E15" s="57">
        <f>C15-D15</f>
        <v>0</v>
      </c>
      <c r="F15" s="58">
        <f>E14-E15</f>
        <v>0</v>
      </c>
      <c r="H15" s="46">
        <v>348644</v>
      </c>
    </row>
    <row r="16" spans="1:8" s="9" customFormat="1" ht="30" customHeight="1">
      <c r="A16" s="27" t="s">
        <v>7</v>
      </c>
      <c r="B16" s="84" t="s">
        <v>69</v>
      </c>
      <c r="C16" s="86"/>
      <c r="D16" s="86"/>
      <c r="F16" s="64"/>
      <c r="H16" s="50"/>
    </row>
    <row r="17" spans="1:5" ht="30" customHeight="1">
      <c r="A17" s="29"/>
      <c r="B17" s="28" t="s">
        <v>49</v>
      </c>
      <c r="C17" s="87">
        <v>5403</v>
      </c>
      <c r="D17" s="87">
        <f>C17</f>
        <v>5403</v>
      </c>
      <c r="E17" s="57">
        <f>C17-D17</f>
        <v>0</v>
      </c>
    </row>
    <row r="18" spans="1:8" ht="30" customHeight="1">
      <c r="A18" s="31"/>
      <c r="B18" s="32" t="s">
        <v>47</v>
      </c>
      <c r="C18" s="88">
        <f>D18</f>
        <v>0</v>
      </c>
      <c r="D18" s="88">
        <v>0</v>
      </c>
      <c r="E18" s="57">
        <f>C18-D18</f>
        <v>0</v>
      </c>
      <c r="F18" s="58">
        <f>E17-E18</f>
        <v>0</v>
      </c>
      <c r="H18" s="46">
        <v>348644</v>
      </c>
    </row>
    <row r="19" spans="1:8" s="9" customFormat="1" ht="30" customHeight="1">
      <c r="A19" s="27" t="s">
        <v>6</v>
      </c>
      <c r="B19" s="84" t="s">
        <v>70</v>
      </c>
      <c r="C19" s="86"/>
      <c r="D19" s="86"/>
      <c r="F19" s="64"/>
      <c r="H19" s="50"/>
    </row>
    <row r="20" spans="1:5" ht="30" customHeight="1">
      <c r="A20" s="29"/>
      <c r="B20" s="28" t="s">
        <v>49</v>
      </c>
      <c r="C20" s="87">
        <v>5403</v>
      </c>
      <c r="D20" s="87">
        <f>C20</f>
        <v>5403</v>
      </c>
      <c r="E20" s="57" t="e">
        <f>#REF!-#REF!</f>
        <v>#REF!</v>
      </c>
    </row>
    <row r="21" spans="1:8" ht="30" customHeight="1">
      <c r="A21" s="31"/>
      <c r="B21" s="32" t="s">
        <v>47</v>
      </c>
      <c r="C21" s="88">
        <f>D21</f>
        <v>0</v>
      </c>
      <c r="D21" s="88">
        <v>0</v>
      </c>
      <c r="E21" s="57" t="e">
        <f>#REF!-#REF!</f>
        <v>#REF!</v>
      </c>
      <c r="F21" s="58" t="e">
        <f>E20-E21</f>
        <v>#REF!</v>
      </c>
      <c r="H21" s="46">
        <v>348644</v>
      </c>
    </row>
    <row r="22" spans="1:8" s="9" customFormat="1" ht="30" customHeight="1">
      <c r="A22" s="27" t="s">
        <v>7</v>
      </c>
      <c r="B22" s="84" t="s">
        <v>71</v>
      </c>
      <c r="C22" s="86"/>
      <c r="D22" s="86"/>
      <c r="F22" s="64"/>
      <c r="H22" s="50"/>
    </row>
    <row r="23" spans="1:5" ht="30" customHeight="1">
      <c r="A23" s="29"/>
      <c r="B23" s="28" t="s">
        <v>49</v>
      </c>
      <c r="C23" s="87">
        <v>5403</v>
      </c>
      <c r="D23" s="87">
        <f>C23</f>
        <v>5403</v>
      </c>
      <c r="E23" s="57" t="e">
        <f>#REF!-#REF!</f>
        <v>#REF!</v>
      </c>
    </row>
    <row r="24" spans="1:8" ht="30" customHeight="1">
      <c r="A24" s="31"/>
      <c r="B24" s="32" t="s">
        <v>47</v>
      </c>
      <c r="C24" s="88">
        <f>D24</f>
        <v>0</v>
      </c>
      <c r="D24" s="88">
        <v>0</v>
      </c>
      <c r="E24" s="57" t="e">
        <f>#REF!-#REF!</f>
        <v>#REF!</v>
      </c>
      <c r="F24" s="58" t="e">
        <f>E23-E24</f>
        <v>#REF!</v>
      </c>
      <c r="H24" s="46">
        <v>348644</v>
      </c>
    </row>
    <row r="25" spans="1:8" s="21" customFormat="1" ht="30" customHeight="1">
      <c r="A25" s="27" t="s">
        <v>6</v>
      </c>
      <c r="B25" s="84" t="s">
        <v>72</v>
      </c>
      <c r="C25" s="86"/>
      <c r="D25" s="86"/>
      <c r="E25" s="52">
        <f>D157-D158</f>
        <v>259344</v>
      </c>
      <c r="F25" s="65">
        <f>E26+E25</f>
        <v>2892176</v>
      </c>
      <c r="G25" s="20"/>
      <c r="H25" s="46">
        <v>348644</v>
      </c>
    </row>
    <row r="26" spans="1:8" ht="30" customHeight="1">
      <c r="A26" s="29"/>
      <c r="B26" s="28" t="s">
        <v>49</v>
      </c>
      <c r="C26" s="87">
        <v>5403</v>
      </c>
      <c r="D26" s="87">
        <f>C26</f>
        <v>5403</v>
      </c>
      <c r="E26" s="53">
        <f>D158+F26</f>
        <v>2632832</v>
      </c>
      <c r="F26" s="59">
        <f>32*82276</f>
        <v>2632832</v>
      </c>
      <c r="G26" s="51" t="s">
        <v>34</v>
      </c>
      <c r="H26" s="46">
        <v>348644</v>
      </c>
    </row>
    <row r="27" spans="1:8" s="15" customFormat="1" ht="30" customHeight="1">
      <c r="A27" s="31"/>
      <c r="B27" s="32" t="s">
        <v>47</v>
      </c>
      <c r="C27" s="88">
        <f>D27</f>
        <v>0</v>
      </c>
      <c r="D27" s="88">
        <v>0</v>
      </c>
      <c r="E27" s="54">
        <f>C158-D158</f>
        <v>0</v>
      </c>
      <c r="F27" s="66"/>
      <c r="G27" s="14"/>
      <c r="H27" s="46">
        <v>348644</v>
      </c>
    </row>
    <row r="28" spans="1:8" ht="30" customHeight="1">
      <c r="A28" s="27" t="s">
        <v>7</v>
      </c>
      <c r="B28" s="84" t="s">
        <v>73</v>
      </c>
      <c r="C28" s="86"/>
      <c r="D28" s="86"/>
      <c r="E28" s="51">
        <f>C158-D158+1039100</f>
        <v>1039100</v>
      </c>
      <c r="F28" s="59">
        <f>E28-E27</f>
        <v>1039100</v>
      </c>
      <c r="G28" s="10"/>
      <c r="H28" s="46">
        <v>348644</v>
      </c>
    </row>
    <row r="29" spans="1:7" ht="30" customHeight="1">
      <c r="A29" s="29"/>
      <c r="B29" s="28" t="s">
        <v>49</v>
      </c>
      <c r="C29" s="87">
        <v>5403</v>
      </c>
      <c r="D29" s="87">
        <f>C29</f>
        <v>5403</v>
      </c>
      <c r="E29" s="56">
        <f>C160-D160</f>
        <v>0</v>
      </c>
      <c r="F29" s="13"/>
      <c r="G29" s="13"/>
    </row>
    <row r="30" spans="1:4" ht="30" customHeight="1">
      <c r="A30" s="31"/>
      <c r="B30" s="32" t="s">
        <v>47</v>
      </c>
      <c r="C30" s="88">
        <f>D30</f>
        <v>0</v>
      </c>
      <c r="D30" s="88">
        <v>0</v>
      </c>
    </row>
    <row r="31" spans="1:4" ht="30" customHeight="1">
      <c r="A31" s="27" t="s">
        <v>6</v>
      </c>
      <c r="B31" s="84" t="s">
        <v>74</v>
      </c>
      <c r="C31" s="86"/>
      <c r="D31" s="86"/>
    </row>
    <row r="32" spans="1:4" ht="30" customHeight="1">
      <c r="A32" s="29"/>
      <c r="B32" s="28" t="s">
        <v>49</v>
      </c>
      <c r="C32" s="87">
        <v>5403</v>
      </c>
      <c r="D32" s="87">
        <f>C32</f>
        <v>5403</v>
      </c>
    </row>
    <row r="33" spans="1:4" ht="30" customHeight="1">
      <c r="A33" s="31"/>
      <c r="B33" s="32" t="s">
        <v>47</v>
      </c>
      <c r="C33" s="88">
        <f>D33</f>
        <v>0</v>
      </c>
      <c r="D33" s="88">
        <v>0</v>
      </c>
    </row>
    <row r="34" spans="1:4" ht="30" customHeight="1">
      <c r="A34" s="27" t="s">
        <v>7</v>
      </c>
      <c r="B34" s="84" t="s">
        <v>75</v>
      </c>
      <c r="C34" s="86"/>
      <c r="D34" s="86"/>
    </row>
    <row r="35" spans="1:4" ht="30" customHeight="1">
      <c r="A35" s="29"/>
      <c r="B35" s="28" t="s">
        <v>49</v>
      </c>
      <c r="C35" s="87">
        <v>5403</v>
      </c>
      <c r="D35" s="87">
        <f>C35</f>
        <v>5403</v>
      </c>
    </row>
    <row r="36" spans="1:4" ht="30" customHeight="1">
      <c r="A36" s="31"/>
      <c r="B36" s="32" t="s">
        <v>47</v>
      </c>
      <c r="C36" s="88">
        <f>D36</f>
        <v>0</v>
      </c>
      <c r="D36" s="88">
        <v>0</v>
      </c>
    </row>
    <row r="37" spans="1:4" ht="30" customHeight="1">
      <c r="A37" s="27" t="s">
        <v>6</v>
      </c>
      <c r="B37" s="84" t="s">
        <v>76</v>
      </c>
      <c r="C37" s="86"/>
      <c r="D37" s="86"/>
    </row>
    <row r="38" spans="1:4" ht="30" customHeight="1">
      <c r="A38" s="29"/>
      <c r="B38" s="28" t="s">
        <v>49</v>
      </c>
      <c r="C38" s="87">
        <v>5403</v>
      </c>
      <c r="D38" s="87">
        <f>C38</f>
        <v>5403</v>
      </c>
    </row>
    <row r="39" spans="1:4" ht="30" customHeight="1">
      <c r="A39" s="31"/>
      <c r="B39" s="32" t="s">
        <v>47</v>
      </c>
      <c r="C39" s="88">
        <f>D39</f>
        <v>0</v>
      </c>
      <c r="D39" s="88">
        <v>0</v>
      </c>
    </row>
    <row r="40" spans="1:4" ht="30" customHeight="1">
      <c r="A40" s="27" t="s">
        <v>6</v>
      </c>
      <c r="B40" s="84" t="s">
        <v>77</v>
      </c>
      <c r="C40" s="86"/>
      <c r="D40" s="86"/>
    </row>
    <row r="41" spans="1:4" ht="30" customHeight="1">
      <c r="A41" s="29"/>
      <c r="B41" s="28" t="s">
        <v>49</v>
      </c>
      <c r="C41" s="87">
        <v>5403</v>
      </c>
      <c r="D41" s="87">
        <f>C41</f>
        <v>5403</v>
      </c>
    </row>
    <row r="42" spans="1:4" ht="30" customHeight="1">
      <c r="A42" s="31"/>
      <c r="B42" s="32" t="s">
        <v>47</v>
      </c>
      <c r="C42" s="88">
        <f>D42</f>
        <v>0</v>
      </c>
      <c r="D42" s="88">
        <v>0</v>
      </c>
    </row>
    <row r="43" spans="1:4" ht="30" customHeight="1">
      <c r="A43" s="27" t="s">
        <v>7</v>
      </c>
      <c r="B43" s="84" t="s">
        <v>78</v>
      </c>
      <c r="C43" s="86"/>
      <c r="D43" s="86"/>
    </row>
    <row r="44" spans="1:4" ht="30" customHeight="1">
      <c r="A44" s="29"/>
      <c r="B44" s="28" t="s">
        <v>49</v>
      </c>
      <c r="C44" s="87">
        <v>5403</v>
      </c>
      <c r="D44" s="87">
        <f>C44</f>
        <v>5403</v>
      </c>
    </row>
    <row r="45" spans="1:4" ht="30" customHeight="1">
      <c r="A45" s="31"/>
      <c r="B45" s="32" t="s">
        <v>47</v>
      </c>
      <c r="C45" s="88">
        <f>D45</f>
        <v>0</v>
      </c>
      <c r="D45" s="88">
        <v>0</v>
      </c>
    </row>
    <row r="46" spans="1:4" ht="30" customHeight="1">
      <c r="A46" s="27" t="s">
        <v>6</v>
      </c>
      <c r="B46" s="84" t="s">
        <v>79</v>
      </c>
      <c r="C46" s="86"/>
      <c r="D46" s="86"/>
    </row>
    <row r="47" spans="1:4" ht="30" customHeight="1">
      <c r="A47" s="29"/>
      <c r="B47" s="28" t="s">
        <v>49</v>
      </c>
      <c r="C47" s="87">
        <v>5403</v>
      </c>
      <c r="D47" s="87">
        <f>C47</f>
        <v>5403</v>
      </c>
    </row>
    <row r="48" spans="1:4" ht="30" customHeight="1">
      <c r="A48" s="31"/>
      <c r="B48" s="32" t="s">
        <v>47</v>
      </c>
      <c r="C48" s="88">
        <f>D48</f>
        <v>0</v>
      </c>
      <c r="D48" s="88">
        <v>0</v>
      </c>
    </row>
    <row r="49" spans="1:4" ht="30" customHeight="1">
      <c r="A49" s="27" t="s">
        <v>7</v>
      </c>
      <c r="B49" s="84" t="s">
        <v>80</v>
      </c>
      <c r="C49" s="86"/>
      <c r="D49" s="86"/>
    </row>
    <row r="50" spans="1:4" ht="30" customHeight="1">
      <c r="A50" s="29"/>
      <c r="B50" s="28" t="s">
        <v>49</v>
      </c>
      <c r="C50" s="87">
        <v>5403</v>
      </c>
      <c r="D50" s="87">
        <f>C50</f>
        <v>5403</v>
      </c>
    </row>
    <row r="51" spans="1:4" ht="30" customHeight="1">
      <c r="A51" s="31"/>
      <c r="B51" s="32" t="s">
        <v>47</v>
      </c>
      <c r="C51" s="88">
        <f>D51</f>
        <v>0</v>
      </c>
      <c r="D51" s="88">
        <v>0</v>
      </c>
    </row>
    <row r="52" spans="1:4" ht="30" customHeight="1">
      <c r="A52" s="27" t="s">
        <v>6</v>
      </c>
      <c r="B52" s="84" t="s">
        <v>81</v>
      </c>
      <c r="C52" s="86"/>
      <c r="D52" s="86"/>
    </row>
    <row r="53" spans="1:4" ht="30" customHeight="1">
      <c r="A53" s="29"/>
      <c r="B53" s="28" t="s">
        <v>49</v>
      </c>
      <c r="C53" s="87">
        <v>5403</v>
      </c>
      <c r="D53" s="87">
        <f>C53</f>
        <v>5403</v>
      </c>
    </row>
    <row r="54" spans="1:4" ht="30" customHeight="1">
      <c r="A54" s="31"/>
      <c r="B54" s="32" t="s">
        <v>47</v>
      </c>
      <c r="C54" s="88">
        <f>D54</f>
        <v>0</v>
      </c>
      <c r="D54" s="88">
        <v>0</v>
      </c>
    </row>
    <row r="55" spans="1:4" ht="30" customHeight="1">
      <c r="A55" s="27" t="s">
        <v>7</v>
      </c>
      <c r="B55" s="84" t="s">
        <v>82</v>
      </c>
      <c r="C55" s="86"/>
      <c r="D55" s="86"/>
    </row>
    <row r="56" spans="1:4" ht="30" customHeight="1">
      <c r="A56" s="29"/>
      <c r="B56" s="28" t="s">
        <v>49</v>
      </c>
      <c r="C56" s="87">
        <v>5403</v>
      </c>
      <c r="D56" s="87">
        <f>C56</f>
        <v>5403</v>
      </c>
    </row>
    <row r="57" spans="1:4" ht="30" customHeight="1">
      <c r="A57" s="31"/>
      <c r="B57" s="32" t="s">
        <v>47</v>
      </c>
      <c r="C57" s="88">
        <f>D57</f>
        <v>0</v>
      </c>
      <c r="D57" s="88">
        <v>0</v>
      </c>
    </row>
    <row r="58" spans="1:4" ht="30" customHeight="1">
      <c r="A58" s="27" t="s">
        <v>6</v>
      </c>
      <c r="B58" s="84" t="s">
        <v>83</v>
      </c>
      <c r="C58" s="86"/>
      <c r="D58" s="86"/>
    </row>
    <row r="59" spans="1:4" ht="30" customHeight="1">
      <c r="A59" s="29"/>
      <c r="B59" s="28" t="s">
        <v>49</v>
      </c>
      <c r="C59" s="87">
        <v>5403</v>
      </c>
      <c r="D59" s="87">
        <f>C59</f>
        <v>5403</v>
      </c>
    </row>
    <row r="60" spans="1:4" ht="30" customHeight="1">
      <c r="A60" s="31"/>
      <c r="B60" s="32" t="s">
        <v>47</v>
      </c>
      <c r="C60" s="88">
        <f>D60</f>
        <v>0</v>
      </c>
      <c r="D60" s="88">
        <v>0</v>
      </c>
    </row>
    <row r="61" spans="1:4" ht="30" customHeight="1">
      <c r="A61" s="27" t="s">
        <v>7</v>
      </c>
      <c r="B61" s="84" t="s">
        <v>84</v>
      </c>
      <c r="C61" s="86"/>
      <c r="D61" s="86"/>
    </row>
    <row r="62" spans="1:4" ht="30" customHeight="1">
      <c r="A62" s="29"/>
      <c r="B62" s="28" t="s">
        <v>49</v>
      </c>
      <c r="C62" s="87">
        <v>5403</v>
      </c>
      <c r="D62" s="87">
        <f>C62</f>
        <v>5403</v>
      </c>
    </row>
    <row r="63" spans="1:4" ht="30" customHeight="1">
      <c r="A63" s="31"/>
      <c r="B63" s="32" t="s">
        <v>47</v>
      </c>
      <c r="C63" s="88">
        <f>D63</f>
        <v>0</v>
      </c>
      <c r="D63" s="88">
        <v>0</v>
      </c>
    </row>
    <row r="64" spans="1:4" ht="30" customHeight="1">
      <c r="A64" s="27" t="s">
        <v>6</v>
      </c>
      <c r="B64" s="84" t="s">
        <v>85</v>
      </c>
      <c r="C64" s="86"/>
      <c r="D64" s="86"/>
    </row>
    <row r="65" spans="1:4" ht="30" customHeight="1">
      <c r="A65" s="29"/>
      <c r="B65" s="28" t="s">
        <v>49</v>
      </c>
      <c r="C65" s="87">
        <v>5403</v>
      </c>
      <c r="D65" s="87">
        <f>C65</f>
        <v>5403</v>
      </c>
    </row>
    <row r="66" spans="1:4" ht="30" customHeight="1">
      <c r="A66" s="31"/>
      <c r="B66" s="32" t="s">
        <v>47</v>
      </c>
      <c r="C66" s="88">
        <f>D66</f>
        <v>0</v>
      </c>
      <c r="D66" s="88">
        <v>0</v>
      </c>
    </row>
    <row r="67" spans="1:4" ht="35.25" customHeight="1">
      <c r="A67" s="27" t="s">
        <v>6</v>
      </c>
      <c r="B67" s="84" t="s">
        <v>86</v>
      </c>
      <c r="C67" s="86"/>
      <c r="D67" s="86"/>
    </row>
    <row r="68" spans="1:4" ht="31.5">
      <c r="A68" s="29"/>
      <c r="B68" s="28" t="s">
        <v>49</v>
      </c>
      <c r="C68" s="87">
        <v>5403</v>
      </c>
      <c r="D68" s="87">
        <f>C68</f>
        <v>5403</v>
      </c>
    </row>
    <row r="69" spans="1:4" ht="47.25">
      <c r="A69" s="31"/>
      <c r="B69" s="32" t="s">
        <v>47</v>
      </c>
      <c r="C69" s="88">
        <f>D69</f>
        <v>0</v>
      </c>
      <c r="D69" s="88">
        <v>0</v>
      </c>
    </row>
    <row r="70" spans="1:4" ht="34.5" customHeight="1">
      <c r="A70" s="27" t="s">
        <v>7</v>
      </c>
      <c r="B70" s="84" t="s">
        <v>87</v>
      </c>
      <c r="C70" s="86"/>
      <c r="D70" s="86"/>
    </row>
    <row r="71" spans="1:4" ht="31.5">
      <c r="A71" s="29"/>
      <c r="B71" s="28" t="s">
        <v>49</v>
      </c>
      <c r="C71" s="87">
        <v>5403</v>
      </c>
      <c r="D71" s="87">
        <f>C71</f>
        <v>5403</v>
      </c>
    </row>
    <row r="72" spans="1:4" ht="47.25">
      <c r="A72" s="31"/>
      <c r="B72" s="32" t="s">
        <v>47</v>
      </c>
      <c r="C72" s="88">
        <f>D72</f>
        <v>0</v>
      </c>
      <c r="D72" s="88">
        <v>0</v>
      </c>
    </row>
    <row r="73" spans="1:4" ht="33.75" customHeight="1">
      <c r="A73" s="27" t="s">
        <v>6</v>
      </c>
      <c r="B73" s="84" t="s">
        <v>88</v>
      </c>
      <c r="C73" s="86"/>
      <c r="D73" s="86"/>
    </row>
    <row r="74" spans="1:4" ht="31.5">
      <c r="A74" s="29"/>
      <c r="B74" s="28" t="s">
        <v>49</v>
      </c>
      <c r="C74" s="87">
        <v>5403</v>
      </c>
      <c r="D74" s="87">
        <f>C74</f>
        <v>5403</v>
      </c>
    </row>
    <row r="75" spans="1:4" ht="47.25">
      <c r="A75" s="31"/>
      <c r="B75" s="32" t="s">
        <v>47</v>
      </c>
      <c r="C75" s="88">
        <f>D75</f>
        <v>0</v>
      </c>
      <c r="D75" s="88">
        <v>0</v>
      </c>
    </row>
    <row r="76" spans="1:4" ht="33.75" customHeight="1">
      <c r="A76" s="27" t="s">
        <v>7</v>
      </c>
      <c r="B76" s="84" t="s">
        <v>89</v>
      </c>
      <c r="C76" s="86"/>
      <c r="D76" s="86"/>
    </row>
    <row r="77" spans="1:4" ht="31.5">
      <c r="A77" s="29"/>
      <c r="B77" s="28" t="s">
        <v>49</v>
      </c>
      <c r="C77" s="87">
        <v>5403</v>
      </c>
      <c r="D77" s="87">
        <f>C77</f>
        <v>5403</v>
      </c>
    </row>
    <row r="78" spans="1:4" ht="47.25">
      <c r="A78" s="31"/>
      <c r="B78" s="32" t="s">
        <v>47</v>
      </c>
      <c r="C78" s="88">
        <f>D78</f>
        <v>0</v>
      </c>
      <c r="D78" s="88">
        <v>0</v>
      </c>
    </row>
    <row r="79" spans="1:4" ht="33.75" customHeight="1">
      <c r="A79" s="27" t="s">
        <v>6</v>
      </c>
      <c r="B79" s="84" t="s">
        <v>90</v>
      </c>
      <c r="C79" s="86"/>
      <c r="D79" s="86"/>
    </row>
    <row r="80" spans="1:4" ht="31.5">
      <c r="A80" s="29"/>
      <c r="B80" s="28" t="s">
        <v>49</v>
      </c>
      <c r="C80" s="87">
        <v>5403</v>
      </c>
      <c r="D80" s="87">
        <f>C80</f>
        <v>5403</v>
      </c>
    </row>
    <row r="81" spans="1:4" ht="47.25">
      <c r="A81" s="31"/>
      <c r="B81" s="32" t="s">
        <v>47</v>
      </c>
      <c r="C81" s="88">
        <f>D81</f>
        <v>0</v>
      </c>
      <c r="D81" s="88">
        <v>0</v>
      </c>
    </row>
    <row r="82" spans="1:4" ht="34.5" customHeight="1">
      <c r="A82" s="27" t="s">
        <v>7</v>
      </c>
      <c r="B82" s="84" t="s">
        <v>91</v>
      </c>
      <c r="C82" s="86"/>
      <c r="D82" s="86"/>
    </row>
    <row r="83" spans="1:4" ht="31.5">
      <c r="A83" s="29"/>
      <c r="B83" s="28" t="s">
        <v>49</v>
      </c>
      <c r="C83" s="87">
        <v>5403</v>
      </c>
      <c r="D83" s="87">
        <f>C83</f>
        <v>5403</v>
      </c>
    </row>
    <row r="84" spans="1:4" ht="47.25">
      <c r="A84" s="31"/>
      <c r="B84" s="32" t="s">
        <v>47</v>
      </c>
      <c r="C84" s="88">
        <f>D84</f>
        <v>0</v>
      </c>
      <c r="D84" s="88">
        <v>0</v>
      </c>
    </row>
    <row r="85" spans="1:4" ht="36" customHeight="1">
      <c r="A85" s="27" t="s">
        <v>6</v>
      </c>
      <c r="B85" s="84" t="s">
        <v>92</v>
      </c>
      <c r="C85" s="86"/>
      <c r="D85" s="86"/>
    </row>
    <row r="86" spans="1:4" ht="31.5">
      <c r="A86" s="29"/>
      <c r="B86" s="28" t="s">
        <v>49</v>
      </c>
      <c r="C86" s="87">
        <v>5403</v>
      </c>
      <c r="D86" s="87">
        <f>C86</f>
        <v>5403</v>
      </c>
    </row>
    <row r="87" spans="1:4" ht="47.25">
      <c r="A87" s="31"/>
      <c r="B87" s="32" t="s">
        <v>47</v>
      </c>
      <c r="C87" s="88">
        <f>D87</f>
        <v>0</v>
      </c>
      <c r="D87" s="88">
        <v>0</v>
      </c>
    </row>
    <row r="88" spans="1:4" ht="35.25" customHeight="1">
      <c r="A88" s="27" t="s">
        <v>7</v>
      </c>
      <c r="B88" s="84" t="s">
        <v>93</v>
      </c>
      <c r="C88" s="86"/>
      <c r="D88" s="86"/>
    </row>
    <row r="89" spans="1:4" ht="31.5">
      <c r="A89" s="29"/>
      <c r="B89" s="28" t="s">
        <v>49</v>
      </c>
      <c r="C89" s="87">
        <v>5403</v>
      </c>
      <c r="D89" s="87">
        <f>C89</f>
        <v>5403</v>
      </c>
    </row>
    <row r="90" spans="1:4" ht="47.25">
      <c r="A90" s="31"/>
      <c r="B90" s="32" t="s">
        <v>47</v>
      </c>
      <c r="C90" s="88">
        <f>D90</f>
        <v>0</v>
      </c>
      <c r="D90" s="88">
        <v>0</v>
      </c>
    </row>
    <row r="91" spans="1:4" ht="33.75" customHeight="1">
      <c r="A91" s="27" t="s">
        <v>6</v>
      </c>
      <c r="B91" s="84" t="s">
        <v>94</v>
      </c>
      <c r="C91" s="86"/>
      <c r="D91" s="86"/>
    </row>
    <row r="92" spans="1:4" ht="31.5">
      <c r="A92" s="29"/>
      <c r="B92" s="28" t="s">
        <v>49</v>
      </c>
      <c r="C92" s="87">
        <v>5403</v>
      </c>
      <c r="D92" s="87">
        <f>C92</f>
        <v>5403</v>
      </c>
    </row>
    <row r="93" spans="1:4" ht="47.25">
      <c r="A93" s="31"/>
      <c r="B93" s="32" t="s">
        <v>47</v>
      </c>
      <c r="C93" s="88">
        <f>D93</f>
        <v>0</v>
      </c>
      <c r="D93" s="88">
        <v>0</v>
      </c>
    </row>
    <row r="94" spans="1:4" ht="34.5" customHeight="1">
      <c r="A94" s="27" t="s">
        <v>6</v>
      </c>
      <c r="B94" s="84" t="s">
        <v>95</v>
      </c>
      <c r="C94" s="86"/>
      <c r="D94" s="86"/>
    </row>
    <row r="95" spans="1:4" ht="31.5">
      <c r="A95" s="29"/>
      <c r="B95" s="28" t="s">
        <v>49</v>
      </c>
      <c r="C95" s="87">
        <v>5403</v>
      </c>
      <c r="D95" s="87">
        <f>C95</f>
        <v>5403</v>
      </c>
    </row>
    <row r="96" spans="1:4" ht="47.25">
      <c r="A96" s="31"/>
      <c r="B96" s="32" t="s">
        <v>47</v>
      </c>
      <c r="C96" s="88">
        <f>D96</f>
        <v>0</v>
      </c>
      <c r="D96" s="88">
        <v>0</v>
      </c>
    </row>
    <row r="97" spans="1:4" ht="36.75" customHeight="1">
      <c r="A97" s="27" t="s">
        <v>7</v>
      </c>
      <c r="B97" s="84" t="s">
        <v>96</v>
      </c>
      <c r="C97" s="86"/>
      <c r="D97" s="86"/>
    </row>
    <row r="98" spans="1:4" ht="31.5">
      <c r="A98" s="29"/>
      <c r="B98" s="28" t="s">
        <v>49</v>
      </c>
      <c r="C98" s="87">
        <v>5403</v>
      </c>
      <c r="D98" s="87">
        <f>C98</f>
        <v>5403</v>
      </c>
    </row>
    <row r="99" spans="1:4" ht="47.25">
      <c r="A99" s="31"/>
      <c r="B99" s="32" t="s">
        <v>47</v>
      </c>
      <c r="C99" s="88">
        <f>D99</f>
        <v>0</v>
      </c>
      <c r="D99" s="88">
        <v>0</v>
      </c>
    </row>
    <row r="100" spans="1:4" ht="34.5" customHeight="1">
      <c r="A100" s="27" t="s">
        <v>6</v>
      </c>
      <c r="B100" s="84" t="s">
        <v>97</v>
      </c>
      <c r="C100" s="86"/>
      <c r="D100" s="86"/>
    </row>
    <row r="101" spans="1:4" ht="31.5">
      <c r="A101" s="29"/>
      <c r="B101" s="28" t="s">
        <v>49</v>
      </c>
      <c r="C101" s="87">
        <v>5403</v>
      </c>
      <c r="D101" s="87">
        <f>C101</f>
        <v>5403</v>
      </c>
    </row>
    <row r="102" spans="1:4" ht="47.25">
      <c r="A102" s="31"/>
      <c r="B102" s="32" t="s">
        <v>47</v>
      </c>
      <c r="C102" s="88">
        <f>D102</f>
        <v>0</v>
      </c>
      <c r="D102" s="88">
        <v>0</v>
      </c>
    </row>
    <row r="103" spans="1:4" ht="31.5" customHeight="1">
      <c r="A103" s="27" t="s">
        <v>7</v>
      </c>
      <c r="B103" s="84" t="s">
        <v>98</v>
      </c>
      <c r="C103" s="86"/>
      <c r="D103" s="86"/>
    </row>
    <row r="104" spans="1:4" ht="31.5">
      <c r="A104" s="29"/>
      <c r="B104" s="28" t="s">
        <v>49</v>
      </c>
      <c r="C104" s="87">
        <v>5403</v>
      </c>
      <c r="D104" s="87">
        <f>C104</f>
        <v>5403</v>
      </c>
    </row>
    <row r="105" spans="1:4" ht="47.25">
      <c r="A105" s="31"/>
      <c r="B105" s="32" t="s">
        <v>47</v>
      </c>
      <c r="C105" s="88">
        <f>D105</f>
        <v>0</v>
      </c>
      <c r="D105" s="88">
        <v>0</v>
      </c>
    </row>
    <row r="106" spans="1:4" ht="36" customHeight="1">
      <c r="A106" s="27" t="s">
        <v>6</v>
      </c>
      <c r="B106" s="84" t="s">
        <v>99</v>
      </c>
      <c r="C106" s="86"/>
      <c r="D106" s="86"/>
    </row>
    <row r="107" spans="1:4" ht="31.5">
      <c r="A107" s="29"/>
      <c r="B107" s="28" t="s">
        <v>49</v>
      </c>
      <c r="C107" s="87">
        <v>5403</v>
      </c>
      <c r="D107" s="87">
        <f>C107</f>
        <v>5403</v>
      </c>
    </row>
    <row r="108" spans="1:4" ht="47.25">
      <c r="A108" s="31"/>
      <c r="B108" s="32" t="s">
        <v>47</v>
      </c>
      <c r="C108" s="88">
        <f>D108</f>
        <v>0</v>
      </c>
      <c r="D108" s="88">
        <v>0</v>
      </c>
    </row>
    <row r="109" spans="1:4" ht="34.5" customHeight="1">
      <c r="A109" s="27" t="s">
        <v>7</v>
      </c>
      <c r="B109" s="84" t="s">
        <v>100</v>
      </c>
      <c r="C109" s="86"/>
      <c r="D109" s="86"/>
    </row>
    <row r="110" spans="1:4" ht="31.5">
      <c r="A110" s="29"/>
      <c r="B110" s="28" t="s">
        <v>49</v>
      </c>
      <c r="C110" s="87">
        <v>5403</v>
      </c>
      <c r="D110" s="87">
        <f>C110</f>
        <v>5403</v>
      </c>
    </row>
    <row r="111" spans="1:4" ht="47.25">
      <c r="A111" s="31"/>
      <c r="B111" s="32" t="s">
        <v>47</v>
      </c>
      <c r="C111" s="88">
        <f>D111</f>
        <v>0</v>
      </c>
      <c r="D111" s="88">
        <v>0</v>
      </c>
    </row>
    <row r="112" spans="1:4" ht="36" customHeight="1">
      <c r="A112" s="27" t="s">
        <v>6</v>
      </c>
      <c r="B112" s="84" t="s">
        <v>101</v>
      </c>
      <c r="C112" s="86"/>
      <c r="D112" s="86"/>
    </row>
    <row r="113" spans="1:4" ht="31.5">
      <c r="A113" s="29"/>
      <c r="B113" s="28" t="s">
        <v>49</v>
      </c>
      <c r="C113" s="87">
        <v>5403</v>
      </c>
      <c r="D113" s="87">
        <f>C113</f>
        <v>5403</v>
      </c>
    </row>
    <row r="114" spans="1:4" ht="47.25">
      <c r="A114" s="31"/>
      <c r="B114" s="32" t="s">
        <v>47</v>
      </c>
      <c r="C114" s="88">
        <f>D114</f>
        <v>0</v>
      </c>
      <c r="D114" s="88">
        <v>0</v>
      </c>
    </row>
    <row r="115" spans="1:4" ht="35.25" customHeight="1">
      <c r="A115" s="27" t="s">
        <v>7</v>
      </c>
      <c r="B115" s="84" t="s">
        <v>102</v>
      </c>
      <c r="C115" s="86"/>
      <c r="D115" s="86"/>
    </row>
    <row r="116" spans="1:4" ht="31.5">
      <c r="A116" s="29"/>
      <c r="B116" s="28" t="s">
        <v>49</v>
      </c>
      <c r="C116" s="87">
        <v>5403</v>
      </c>
      <c r="D116" s="87">
        <f>C116</f>
        <v>5403</v>
      </c>
    </row>
    <row r="117" spans="1:4" ht="47.25">
      <c r="A117" s="31"/>
      <c r="B117" s="32" t="s">
        <v>47</v>
      </c>
      <c r="C117" s="88">
        <f>D117</f>
        <v>0</v>
      </c>
      <c r="D117" s="88">
        <v>0</v>
      </c>
    </row>
    <row r="118" spans="1:4" ht="36" customHeight="1">
      <c r="A118" s="27" t="s">
        <v>6</v>
      </c>
      <c r="B118" s="84" t="s">
        <v>103</v>
      </c>
      <c r="C118" s="86"/>
      <c r="D118" s="86"/>
    </row>
    <row r="119" spans="1:4" ht="31.5">
      <c r="A119" s="29"/>
      <c r="B119" s="28" t="s">
        <v>49</v>
      </c>
      <c r="C119" s="87">
        <v>5403</v>
      </c>
      <c r="D119" s="87">
        <f>C119</f>
        <v>5403</v>
      </c>
    </row>
    <row r="120" spans="1:4" ht="47.25">
      <c r="A120" s="31"/>
      <c r="B120" s="32" t="s">
        <v>47</v>
      </c>
      <c r="C120" s="88">
        <f>D120</f>
        <v>0</v>
      </c>
      <c r="D120" s="88">
        <v>0</v>
      </c>
    </row>
    <row r="121" spans="1:4" ht="33" customHeight="1">
      <c r="A121" s="27" t="s">
        <v>7</v>
      </c>
      <c r="B121" s="84" t="s">
        <v>104</v>
      </c>
      <c r="C121" s="86"/>
      <c r="D121" s="86"/>
    </row>
    <row r="122" spans="1:4" ht="31.5">
      <c r="A122" s="29"/>
      <c r="B122" s="28" t="s">
        <v>49</v>
      </c>
      <c r="C122" s="87">
        <v>5403</v>
      </c>
      <c r="D122" s="87">
        <f>C122</f>
        <v>5403</v>
      </c>
    </row>
    <row r="123" spans="1:4" ht="47.25">
      <c r="A123" s="31"/>
      <c r="B123" s="32" t="s">
        <v>47</v>
      </c>
      <c r="C123" s="88">
        <f>D123</f>
        <v>0</v>
      </c>
      <c r="D123" s="88">
        <v>0</v>
      </c>
    </row>
    <row r="124" spans="1:4" ht="33" customHeight="1">
      <c r="A124" s="27" t="s">
        <v>6</v>
      </c>
      <c r="B124" s="84" t="s">
        <v>105</v>
      </c>
      <c r="C124" s="86"/>
      <c r="D124" s="86"/>
    </row>
    <row r="125" spans="1:4" ht="31.5">
      <c r="A125" s="29"/>
      <c r="B125" s="28" t="s">
        <v>49</v>
      </c>
      <c r="C125" s="87">
        <v>5403</v>
      </c>
      <c r="D125" s="87">
        <f>C125</f>
        <v>5403</v>
      </c>
    </row>
    <row r="126" spans="1:4" ht="47.25">
      <c r="A126" s="31"/>
      <c r="B126" s="32" t="s">
        <v>47</v>
      </c>
      <c r="C126" s="88">
        <f>D126</f>
        <v>0</v>
      </c>
      <c r="D126" s="88">
        <v>0</v>
      </c>
    </row>
    <row r="127" spans="1:4" ht="33.75" customHeight="1">
      <c r="A127" s="27" t="s">
        <v>7</v>
      </c>
      <c r="B127" s="84" t="s">
        <v>106</v>
      </c>
      <c r="C127" s="86"/>
      <c r="D127" s="86"/>
    </row>
    <row r="128" spans="1:4" ht="31.5">
      <c r="A128" s="29"/>
      <c r="B128" s="28" t="s">
        <v>49</v>
      </c>
      <c r="C128" s="87">
        <v>5403</v>
      </c>
      <c r="D128" s="87">
        <f>C128</f>
        <v>5403</v>
      </c>
    </row>
    <row r="129" spans="1:4" ht="47.25">
      <c r="A129" s="31"/>
      <c r="B129" s="32" t="s">
        <v>47</v>
      </c>
      <c r="C129" s="88">
        <f>D129</f>
        <v>0</v>
      </c>
      <c r="D129" s="88">
        <v>0</v>
      </c>
    </row>
    <row r="130" spans="1:4" ht="33.75" customHeight="1">
      <c r="A130" s="27" t="s">
        <v>6</v>
      </c>
      <c r="B130" s="84" t="s">
        <v>107</v>
      </c>
      <c r="C130" s="86"/>
      <c r="D130" s="86"/>
    </row>
    <row r="131" spans="1:4" ht="31.5">
      <c r="A131" s="29"/>
      <c r="B131" s="28" t="s">
        <v>49</v>
      </c>
      <c r="C131" s="87">
        <v>5403</v>
      </c>
      <c r="D131" s="87">
        <f>C131</f>
        <v>5403</v>
      </c>
    </row>
    <row r="132" spans="1:4" ht="47.25">
      <c r="A132" s="31"/>
      <c r="B132" s="32" t="s">
        <v>47</v>
      </c>
      <c r="C132" s="88">
        <f>D132</f>
        <v>0</v>
      </c>
      <c r="D132" s="88">
        <v>0</v>
      </c>
    </row>
    <row r="133" spans="1:4" ht="36" customHeight="1">
      <c r="A133" s="27" t="s">
        <v>6</v>
      </c>
      <c r="B133" s="84" t="s">
        <v>108</v>
      </c>
      <c r="C133" s="86"/>
      <c r="D133" s="86"/>
    </row>
    <row r="134" spans="1:4" ht="31.5">
      <c r="A134" s="29"/>
      <c r="B134" s="28" t="s">
        <v>49</v>
      </c>
      <c r="C134" s="87">
        <v>5403</v>
      </c>
      <c r="D134" s="87">
        <f>C134</f>
        <v>5403</v>
      </c>
    </row>
    <row r="135" spans="1:4" ht="47.25">
      <c r="A135" s="31"/>
      <c r="B135" s="32" t="s">
        <v>47</v>
      </c>
      <c r="C135" s="88">
        <f>D135</f>
        <v>0</v>
      </c>
      <c r="D135" s="88">
        <v>0</v>
      </c>
    </row>
    <row r="136" spans="1:4" ht="32.25" customHeight="1">
      <c r="A136" s="27" t="s">
        <v>7</v>
      </c>
      <c r="B136" s="84" t="s">
        <v>109</v>
      </c>
      <c r="C136" s="86"/>
      <c r="D136" s="86"/>
    </row>
    <row r="137" spans="1:4" ht="31.5">
      <c r="A137" s="29"/>
      <c r="B137" s="28" t="s">
        <v>49</v>
      </c>
      <c r="C137" s="87">
        <v>5403</v>
      </c>
      <c r="D137" s="87">
        <f>C137</f>
        <v>5403</v>
      </c>
    </row>
    <row r="138" spans="1:4" ht="47.25">
      <c r="A138" s="31"/>
      <c r="B138" s="32" t="s">
        <v>47</v>
      </c>
      <c r="C138" s="88">
        <f>D138</f>
        <v>0</v>
      </c>
      <c r="D138" s="88">
        <v>0</v>
      </c>
    </row>
    <row r="139" spans="1:4" ht="34.5" customHeight="1">
      <c r="A139" s="27" t="s">
        <v>6</v>
      </c>
      <c r="B139" s="84" t="s">
        <v>110</v>
      </c>
      <c r="C139" s="86"/>
      <c r="D139" s="86"/>
    </row>
    <row r="140" spans="1:4" ht="31.5">
      <c r="A140" s="29"/>
      <c r="B140" s="28" t="s">
        <v>49</v>
      </c>
      <c r="C140" s="87">
        <v>5403</v>
      </c>
      <c r="D140" s="87">
        <f>C140</f>
        <v>5403</v>
      </c>
    </row>
    <row r="141" spans="1:4" ht="47.25">
      <c r="A141" s="31"/>
      <c r="B141" s="32" t="s">
        <v>47</v>
      </c>
      <c r="C141" s="88">
        <f>D141</f>
        <v>0</v>
      </c>
      <c r="D141" s="88">
        <v>0</v>
      </c>
    </row>
    <row r="142" spans="1:4" ht="37.5" customHeight="1">
      <c r="A142" s="27" t="s">
        <v>7</v>
      </c>
      <c r="B142" s="84" t="s">
        <v>111</v>
      </c>
      <c r="C142" s="86"/>
      <c r="D142" s="86"/>
    </row>
    <row r="143" spans="1:4" ht="31.5">
      <c r="A143" s="29"/>
      <c r="B143" s="28" t="s">
        <v>49</v>
      </c>
      <c r="C143" s="87">
        <v>5403</v>
      </c>
      <c r="D143" s="87">
        <f>C143</f>
        <v>5403</v>
      </c>
    </row>
    <row r="144" spans="1:4" ht="47.25">
      <c r="A144" s="31"/>
      <c r="B144" s="32" t="s">
        <v>47</v>
      </c>
      <c r="C144" s="88">
        <f>D144</f>
        <v>0</v>
      </c>
      <c r="D144" s="88">
        <v>0</v>
      </c>
    </row>
    <row r="145" spans="1:4" ht="35.25" customHeight="1">
      <c r="A145" s="27" t="s">
        <v>6</v>
      </c>
      <c r="B145" s="84" t="s">
        <v>112</v>
      </c>
      <c r="C145" s="86"/>
      <c r="D145" s="86"/>
    </row>
    <row r="146" spans="1:4" ht="31.5">
      <c r="A146" s="29"/>
      <c r="B146" s="28" t="s">
        <v>49</v>
      </c>
      <c r="C146" s="87">
        <v>5403</v>
      </c>
      <c r="D146" s="87">
        <f>C146</f>
        <v>5403</v>
      </c>
    </row>
    <row r="147" spans="1:4" ht="47.25">
      <c r="A147" s="31"/>
      <c r="B147" s="32" t="s">
        <v>47</v>
      </c>
      <c r="C147" s="88">
        <f>D147</f>
        <v>0</v>
      </c>
      <c r="D147" s="88">
        <v>0</v>
      </c>
    </row>
    <row r="148" spans="1:4" ht="35.25" customHeight="1">
      <c r="A148" s="27" t="s">
        <v>7</v>
      </c>
      <c r="B148" s="84" t="s">
        <v>113</v>
      </c>
      <c r="C148" s="86"/>
      <c r="D148" s="86"/>
    </row>
    <row r="149" spans="1:4" ht="31.5">
      <c r="A149" s="29"/>
      <c r="B149" s="28" t="s">
        <v>49</v>
      </c>
      <c r="C149" s="87">
        <v>5403</v>
      </c>
      <c r="D149" s="87">
        <f>C149</f>
        <v>5403</v>
      </c>
    </row>
    <row r="150" spans="1:4" ht="47.25">
      <c r="A150" s="31"/>
      <c r="B150" s="32" t="s">
        <v>47</v>
      </c>
      <c r="C150" s="88">
        <f>D150</f>
        <v>0</v>
      </c>
      <c r="D150" s="88">
        <v>0</v>
      </c>
    </row>
    <row r="151" spans="1:4" ht="32.25" customHeight="1">
      <c r="A151" s="27" t="s">
        <v>6</v>
      </c>
      <c r="B151" s="84" t="s">
        <v>114</v>
      </c>
      <c r="C151" s="86"/>
      <c r="D151" s="86"/>
    </row>
    <row r="152" spans="1:4" ht="31.5">
      <c r="A152" s="29"/>
      <c r="B152" s="28" t="s">
        <v>49</v>
      </c>
      <c r="C152" s="87">
        <v>5403</v>
      </c>
      <c r="D152" s="87">
        <f>C152</f>
        <v>5403</v>
      </c>
    </row>
    <row r="153" spans="1:4" ht="47.25">
      <c r="A153" s="31"/>
      <c r="B153" s="32" t="s">
        <v>47</v>
      </c>
      <c r="C153" s="88">
        <f>D153</f>
        <v>0</v>
      </c>
      <c r="D153" s="88">
        <v>0</v>
      </c>
    </row>
    <row r="154" spans="1:4" ht="35.25" customHeight="1">
      <c r="A154" s="27" t="s">
        <v>7</v>
      </c>
      <c r="B154" s="84" t="s">
        <v>115</v>
      </c>
      <c r="C154" s="86"/>
      <c r="D154" s="86"/>
    </row>
    <row r="155" spans="1:4" ht="31.5">
      <c r="A155" s="29"/>
      <c r="B155" s="28" t="s">
        <v>49</v>
      </c>
      <c r="C155" s="87">
        <v>5403</v>
      </c>
      <c r="D155" s="87">
        <f>C155</f>
        <v>5403</v>
      </c>
    </row>
    <row r="156" spans="1:4" ht="47.25">
      <c r="A156" s="31"/>
      <c r="B156" s="32" t="s">
        <v>47</v>
      </c>
      <c r="C156" s="88">
        <f>D156</f>
        <v>0</v>
      </c>
      <c r="D156" s="88">
        <v>0</v>
      </c>
    </row>
    <row r="157" spans="1:11" ht="31.5">
      <c r="A157" s="35"/>
      <c r="B157" s="22" t="s">
        <v>15</v>
      </c>
      <c r="C157" s="38">
        <f>C14+C17+C20+C23+C26+C29+C32+C35+C38+C41+C44+C47+C50+C53+C56+C59+C62+C65+C68+C71+C74+C77+C80+C83+C86+C89+C92+C95+C98+C101+C104+C107+C110+C113+C116+C119+C122+C125+C128+C131+C134+C137+C140+C143+C146+C149+C152+C155</f>
        <v>259344</v>
      </c>
      <c r="D157" s="38">
        <f>D14+D17+D20+D23+D26+D29+D32+D35+D38+D41+D44+D47+D50+D53+D56+D59+D62+D65+D68+D71+D74+D77+D80+D83+D86+D89+D92+D95+D98+D101+D104+D107+D110+D113+D116+D119+D122+D125+D128+D131+D134+D137+D140+D143+D146+D149+D152+D155</f>
        <v>259344</v>
      </c>
      <c r="K157" s="57"/>
    </row>
    <row r="158" spans="1:4" ht="47.25">
      <c r="A158" s="33"/>
      <c r="B158" s="30" t="s">
        <v>47</v>
      </c>
      <c r="C158" s="39"/>
      <c r="D158" s="39"/>
    </row>
    <row r="159" spans="1:4" ht="12.75">
      <c r="A159" s="36"/>
      <c r="B159" s="37" t="s">
        <v>13</v>
      </c>
      <c r="C159" s="40"/>
      <c r="D159" s="40"/>
    </row>
    <row r="160" spans="1:4" ht="110.25">
      <c r="A160" s="34"/>
      <c r="B160" s="30" t="s">
        <v>63</v>
      </c>
      <c r="C160" s="89">
        <f>C161-C157</f>
        <v>4484819</v>
      </c>
      <c r="D160" s="89">
        <f>D161-D157</f>
        <v>4484819</v>
      </c>
    </row>
    <row r="161" spans="1:4" ht="12.75">
      <c r="A161" s="12"/>
      <c r="B161" s="13" t="s">
        <v>14</v>
      </c>
      <c r="C161" s="80">
        <f>'прил.1'!C11</f>
        <v>4744163</v>
      </c>
      <c r="D161" s="80">
        <f>C161</f>
        <v>4744163</v>
      </c>
    </row>
  </sheetData>
  <mergeCells count="11">
    <mergeCell ref="C7:D7"/>
    <mergeCell ref="A7:B7"/>
    <mergeCell ref="C8:D8"/>
    <mergeCell ref="C1:D1"/>
    <mergeCell ref="A10:B10"/>
    <mergeCell ref="A11:B11"/>
    <mergeCell ref="A6:D6"/>
    <mergeCell ref="C2:D2"/>
    <mergeCell ref="C9:D9"/>
    <mergeCell ref="C3:D3"/>
    <mergeCell ref="C4:D4"/>
  </mergeCells>
  <printOptions/>
  <pageMargins left="0.5511811023622047" right="0.4724409448818898" top="0.5905511811023623" bottom="0.15748031496062992" header="0.5118110236220472" footer="0.1968503937007874"/>
  <pageSetup fitToHeight="0" fitToWidth="1" horizontalDpi="600" verticalDpi="600" orientation="portrait" paperSize="9" r:id="rId1"/>
  <headerFooter alignWithMargins="0">
    <firstFooter>&amp;L&amp;"Times New Roman,обычный"&amp;8&amp;F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9" sqref="A9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147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148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149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150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151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152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153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154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155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156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157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158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159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160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161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162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163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164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165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166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">
      <selection activeCell="A6" sqref="A6:D6"/>
    </sheetView>
  </sheetViews>
  <sheetFormatPr defaultColWidth="9.00390625" defaultRowHeight="12.75"/>
  <cols>
    <col min="1" max="1" width="4.375" style="3" customWidth="1"/>
    <col min="2" max="2" width="38.375" style="3" customWidth="1"/>
    <col min="3" max="3" width="23.375" style="3" customWidth="1"/>
    <col min="4" max="4" width="23.75390625" style="3" customWidth="1"/>
    <col min="5" max="5" width="20.00390625" style="3" hidden="1" customWidth="1"/>
    <col min="6" max="6" width="20.125" style="3" hidden="1" customWidth="1"/>
    <col min="7" max="7" width="12.00390625" style="3" customWidth="1"/>
    <col min="8" max="16384" width="9.125" style="3" customWidth="1"/>
  </cols>
  <sheetData>
    <row r="1" spans="3:4" s="6" customFormat="1" ht="15.75">
      <c r="C1" s="106" t="s">
        <v>16</v>
      </c>
      <c r="D1" s="106"/>
    </row>
    <row r="2" spans="3:4" s="6" customFormat="1" ht="24" customHeight="1">
      <c r="C2" s="94" t="s">
        <v>45</v>
      </c>
      <c r="D2" s="94"/>
    </row>
    <row r="3" spans="3:4" s="6" customFormat="1" ht="31.5" customHeight="1">
      <c r="C3" s="100" t="s">
        <v>64</v>
      </c>
      <c r="D3" s="100"/>
    </row>
    <row r="4" spans="3:4" s="6" customFormat="1" ht="21.75" customHeight="1">
      <c r="C4" s="102" t="s">
        <v>65</v>
      </c>
      <c r="D4" s="102"/>
    </row>
    <row r="5" spans="3:4" s="6" customFormat="1" ht="6.75" customHeight="1">
      <c r="C5" s="23"/>
      <c r="D5" s="23"/>
    </row>
    <row r="6" spans="1:4" s="16" customFormat="1" ht="113.25" customHeight="1">
      <c r="A6" s="95" t="s">
        <v>116</v>
      </c>
      <c r="B6" s="95"/>
      <c r="C6" s="95"/>
      <c r="D6" s="95"/>
    </row>
    <row r="7" s="6" customFormat="1" ht="7.5" customHeight="1"/>
    <row r="8" spans="1:6" s="5" customFormat="1" ht="53.25" customHeight="1">
      <c r="A8" s="101" t="s">
        <v>0</v>
      </c>
      <c r="B8" s="101"/>
      <c r="C8" s="101"/>
      <c r="D8" s="4" t="s">
        <v>1</v>
      </c>
      <c r="E8" s="55" t="s">
        <v>35</v>
      </c>
      <c r="F8" s="55" t="s">
        <v>36</v>
      </c>
    </row>
    <row r="9" spans="1:4" s="2" customFormat="1" ht="13.5" customHeight="1">
      <c r="A9" s="115">
        <v>1</v>
      </c>
      <c r="B9" s="115"/>
      <c r="C9" s="115"/>
      <c r="D9" s="17">
        <v>2</v>
      </c>
    </row>
    <row r="10" spans="1:4" ht="21.75" customHeight="1">
      <c r="A10" s="18" t="s">
        <v>6</v>
      </c>
      <c r="B10" s="113" t="s">
        <v>17</v>
      </c>
      <c r="C10" s="114"/>
      <c r="D10" s="81"/>
    </row>
    <row r="11" spans="1:6" ht="21.75" customHeight="1">
      <c r="A11" s="18" t="s">
        <v>7</v>
      </c>
      <c r="B11" s="113" t="s">
        <v>18</v>
      </c>
      <c r="C11" s="114"/>
      <c r="D11" s="74">
        <f>D20-D19</f>
        <v>4339949</v>
      </c>
      <c r="E11" s="41">
        <v>1039100</v>
      </c>
      <c r="F11" s="41"/>
    </row>
    <row r="12" spans="1:6" ht="39.6" customHeight="1">
      <c r="A12" s="83" t="s">
        <v>31</v>
      </c>
      <c r="B12" s="113" t="s">
        <v>26</v>
      </c>
      <c r="C12" s="114"/>
      <c r="D12" s="81" t="s">
        <v>46</v>
      </c>
      <c r="E12" s="41"/>
      <c r="F12" s="41"/>
    </row>
    <row r="13" spans="1:6" ht="21.75" customHeight="1">
      <c r="A13" s="18" t="s">
        <v>8</v>
      </c>
      <c r="B13" s="113" t="s">
        <v>19</v>
      </c>
      <c r="C13" s="114"/>
      <c r="D13" s="74"/>
      <c r="E13" s="41"/>
      <c r="F13" s="41">
        <f>1997400+3586200</f>
        <v>5583600</v>
      </c>
    </row>
    <row r="14" spans="1:6" ht="21.75" customHeight="1">
      <c r="A14" s="18" t="s">
        <v>9</v>
      </c>
      <c r="B14" s="113" t="s">
        <v>20</v>
      </c>
      <c r="C14" s="114"/>
      <c r="D14" s="45"/>
      <c r="E14" s="41"/>
      <c r="F14" s="41"/>
    </row>
    <row r="15" spans="1:6" ht="21.75" customHeight="1">
      <c r="A15" s="18" t="s">
        <v>10</v>
      </c>
      <c r="B15" s="113" t="s">
        <v>21</v>
      </c>
      <c r="C15" s="114"/>
      <c r="D15" s="45"/>
      <c r="E15" s="41"/>
      <c r="F15" s="41"/>
    </row>
    <row r="16" spans="1:6" ht="21.75" customHeight="1">
      <c r="A16" s="18" t="s">
        <v>11</v>
      </c>
      <c r="B16" s="113" t="s">
        <v>22</v>
      </c>
      <c r="C16" s="114"/>
      <c r="D16" s="74"/>
      <c r="E16" s="41">
        <f>250*14*36+36*11306</f>
        <v>533016</v>
      </c>
      <c r="F16" s="41">
        <f>1294*919.375+0.53+1294*233.53</f>
        <v>1491859.6</v>
      </c>
    </row>
    <row r="17" spans="1:6" ht="21.75" customHeight="1">
      <c r="A17" s="18" t="s">
        <v>12</v>
      </c>
      <c r="B17" s="113" t="s">
        <v>23</v>
      </c>
      <c r="C17" s="114"/>
      <c r="D17" s="45"/>
      <c r="E17" s="41"/>
      <c r="F17" s="41"/>
    </row>
    <row r="18" spans="1:6" ht="43.5" customHeight="1">
      <c r="A18" s="18" t="s">
        <v>27</v>
      </c>
      <c r="B18" s="113" t="s">
        <v>28</v>
      </c>
      <c r="C18" s="114"/>
      <c r="D18" s="74"/>
      <c r="E18" s="41">
        <f>7200+72*3500+36*7799+6199*36+450*1294+450*36</f>
        <v>1361628</v>
      </c>
      <c r="F18" s="41">
        <f>1294*280+113.2*1294</f>
        <v>508800.80000000005</v>
      </c>
    </row>
    <row r="19" spans="1:6" ht="42" customHeight="1">
      <c r="A19" s="18" t="s">
        <v>29</v>
      </c>
      <c r="B19" s="113" t="s">
        <v>50</v>
      </c>
      <c r="C19" s="114"/>
      <c r="D19" s="74">
        <v>144870</v>
      </c>
      <c r="E19" s="41">
        <f>36*7800+11*7800+36*24655+14179*20+32*600</f>
        <v>1556960</v>
      </c>
      <c r="F19" s="41">
        <f>128.9*1294+8012400+989300</f>
        <v>9168496.6</v>
      </c>
    </row>
    <row r="20" spans="1:6" s="19" customFormat="1" ht="35.25" customHeight="1">
      <c r="A20" s="116" t="s">
        <v>24</v>
      </c>
      <c r="B20" s="116"/>
      <c r="C20" s="116"/>
      <c r="D20" s="74">
        <f>'прил.2'!C160</f>
        <v>4484819</v>
      </c>
      <c r="E20" s="41">
        <f>SUM(E11:E19)</f>
        <v>4490704</v>
      </c>
      <c r="F20" s="41">
        <f>SUM(F11:F19)</f>
        <v>16752757</v>
      </c>
    </row>
    <row r="21" spans="1:6" ht="12.75">
      <c r="A21" s="7"/>
      <c r="B21" s="7"/>
      <c r="C21" s="7"/>
      <c r="F21" s="42">
        <f>'прил.2'!F26</f>
        <v>2632832</v>
      </c>
    </row>
    <row r="22" spans="1:6" ht="12.75">
      <c r="A22" s="7"/>
      <c r="B22" s="7"/>
      <c r="C22" s="7"/>
      <c r="F22" s="42">
        <f>F20+F21</f>
        <v>19385589</v>
      </c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7"/>
      <c r="B25" s="7"/>
      <c r="C25" s="7"/>
    </row>
    <row r="26" spans="1:3" ht="12.75">
      <c r="A26" s="7"/>
      <c r="B26" s="7"/>
      <c r="C26" s="7"/>
    </row>
  </sheetData>
  <mergeCells count="18">
    <mergeCell ref="A20:C20"/>
    <mergeCell ref="B10:C10"/>
    <mergeCell ref="B11:C11"/>
    <mergeCell ref="B12:C12"/>
    <mergeCell ref="B13:C13"/>
    <mergeCell ref="B14:C14"/>
    <mergeCell ref="B19:C19"/>
    <mergeCell ref="B18:C18"/>
    <mergeCell ref="B17:C17"/>
    <mergeCell ref="B16:C16"/>
    <mergeCell ref="B15:C15"/>
    <mergeCell ref="A8:C8"/>
    <mergeCell ref="C1:D1"/>
    <mergeCell ref="C2:D2"/>
    <mergeCell ref="C3:D3"/>
    <mergeCell ref="A6:D6"/>
    <mergeCell ref="A9:C9"/>
    <mergeCell ref="C4:D4"/>
  </mergeCells>
  <printOptions/>
  <pageMargins left="0.984251968503937" right="0.3937007874015748" top="0.56" bottom="0.984251968503937" header="0.2" footer="0.5118110236220472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9" sqref="A9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167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168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169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170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171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172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173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174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175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176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177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178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179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180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181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182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183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184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185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186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 topLeftCell="A1">
      <selection activeCell="C4" sqref="C4:D4"/>
    </sheetView>
  </sheetViews>
  <sheetFormatPr defaultColWidth="9.00390625" defaultRowHeight="12.75"/>
  <cols>
    <col min="1" max="1" width="4.375" style="3" customWidth="1"/>
    <col min="2" max="2" width="37.375" style="3" customWidth="1"/>
    <col min="3" max="3" width="20.625" style="3" customWidth="1"/>
    <col min="4" max="4" width="27.1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0" width="9.00390625" style="3" hidden="1" customWidth="1"/>
    <col min="11" max="11" width="2.75390625" style="3" customWidth="1"/>
    <col min="12" max="16384" width="9.125" style="3" customWidth="1"/>
  </cols>
  <sheetData>
    <row r="1" spans="3:4" s="6" customFormat="1" ht="15.75">
      <c r="C1" s="106" t="s">
        <v>30</v>
      </c>
      <c r="D1" s="106"/>
    </row>
    <row r="2" spans="3:4" s="6" customFormat="1" ht="24" customHeight="1">
      <c r="C2" s="94" t="s">
        <v>45</v>
      </c>
      <c r="D2" s="94"/>
    </row>
    <row r="3" spans="3:4" s="6" customFormat="1" ht="45.6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15" customHeight="1">
      <c r="C5" s="23"/>
      <c r="D5" s="23"/>
    </row>
    <row r="6" spans="1:4" s="16" customFormat="1" ht="101.25" customHeight="1">
      <c r="A6" s="95" t="s">
        <v>117</v>
      </c>
      <c r="B6" s="95"/>
      <c r="C6" s="95"/>
      <c r="D6" s="95"/>
    </row>
    <row r="7" s="6" customFormat="1" ht="15.75"/>
    <row r="8" spans="1:4" s="5" customFormat="1" ht="53.25" customHeight="1">
      <c r="A8" s="101" t="s">
        <v>0</v>
      </c>
      <c r="B8" s="101"/>
      <c r="C8" s="101"/>
      <c r="D8" s="4" t="s">
        <v>1</v>
      </c>
    </row>
    <row r="9" spans="1:4" s="2" customFormat="1" ht="13.5" customHeight="1">
      <c r="A9" s="115">
        <v>1</v>
      </c>
      <c r="B9" s="115"/>
      <c r="C9" s="115"/>
      <c r="D9" s="17">
        <v>2</v>
      </c>
    </row>
    <row r="10" spans="1:5" ht="30" customHeight="1">
      <c r="A10" s="18" t="s">
        <v>6</v>
      </c>
      <c r="B10" s="113" t="s">
        <v>17</v>
      </c>
      <c r="C10" s="114"/>
      <c r="D10" s="81"/>
      <c r="E10" s="42">
        <v>19542713</v>
      </c>
    </row>
    <row r="11" spans="1:8" ht="30" customHeight="1">
      <c r="A11" s="18" t="s">
        <v>7</v>
      </c>
      <c r="B11" s="113" t="s">
        <v>18</v>
      </c>
      <c r="C11" s="114"/>
      <c r="D11" s="74">
        <v>480950</v>
      </c>
      <c r="E11" s="42">
        <f>'прил.3'!D11</f>
        <v>4339949</v>
      </c>
      <c r="F11" s="42">
        <f>'прил.2'!C158</f>
        <v>0</v>
      </c>
      <c r="G11" s="42">
        <f>'прил.2'!D158</f>
        <v>0</v>
      </c>
      <c r="H11" s="42">
        <f>'прил.2'!F26</f>
        <v>2632832</v>
      </c>
    </row>
    <row r="12" spans="1:5" ht="40.5" customHeight="1">
      <c r="A12" s="18" t="s">
        <v>25</v>
      </c>
      <c r="B12" s="113" t="s">
        <v>26</v>
      </c>
      <c r="C12" s="114"/>
      <c r="D12" s="82" t="s">
        <v>46</v>
      </c>
      <c r="E12" s="42">
        <f>F11-G11</f>
        <v>0</v>
      </c>
    </row>
    <row r="13" spans="1:6" ht="30" customHeight="1">
      <c r="A13" s="18" t="s">
        <v>8</v>
      </c>
      <c r="B13" s="113" t="s">
        <v>19</v>
      </c>
      <c r="C13" s="114"/>
      <c r="D13" s="74"/>
      <c r="E13" s="42">
        <f>E11+E12+D11</f>
        <v>4820899</v>
      </c>
      <c r="F13" s="42">
        <f>E10-E13</f>
        <v>14721814</v>
      </c>
    </row>
    <row r="14" spans="1:4" ht="30" customHeight="1">
      <c r="A14" s="18" t="s">
        <v>9</v>
      </c>
      <c r="B14" s="113" t="s">
        <v>20</v>
      </c>
      <c r="C14" s="114"/>
      <c r="D14" s="74"/>
    </row>
    <row r="15" spans="1:4" ht="30" customHeight="1">
      <c r="A15" s="18" t="s">
        <v>10</v>
      </c>
      <c r="B15" s="113" t="s">
        <v>21</v>
      </c>
      <c r="C15" s="114"/>
      <c r="D15" s="45"/>
    </row>
    <row r="16" spans="1:4" ht="30" customHeight="1">
      <c r="A16" s="18" t="s">
        <v>11</v>
      </c>
      <c r="B16" s="113" t="s">
        <v>22</v>
      </c>
      <c r="C16" s="114"/>
      <c r="D16" s="74"/>
    </row>
    <row r="17" spans="1:4" ht="30" customHeight="1">
      <c r="A17" s="18" t="s">
        <v>12</v>
      </c>
      <c r="B17" s="113" t="s">
        <v>23</v>
      </c>
      <c r="C17" s="114"/>
      <c r="D17" s="74"/>
    </row>
    <row r="18" spans="1:4" ht="39.6" customHeight="1">
      <c r="A18" s="83" t="s">
        <v>27</v>
      </c>
      <c r="B18" s="113" t="s">
        <v>37</v>
      </c>
      <c r="C18" s="114"/>
      <c r="D18" s="74"/>
    </row>
    <row r="19" spans="1:4" ht="38.45" customHeight="1">
      <c r="A19" s="18" t="s">
        <v>29</v>
      </c>
      <c r="B19" s="113" t="s">
        <v>50</v>
      </c>
      <c r="C19" s="114"/>
      <c r="D19" s="74">
        <f>D20-D11</f>
        <v>108909</v>
      </c>
    </row>
    <row r="20" spans="1:4" s="19" customFormat="1" ht="35.25" customHeight="1">
      <c r="A20" s="116" t="s">
        <v>24</v>
      </c>
      <c r="B20" s="116"/>
      <c r="C20" s="116"/>
      <c r="D20" s="74">
        <f>'прил.1'!C12</f>
        <v>589859</v>
      </c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7"/>
      <c r="B25" s="7"/>
      <c r="C25" s="7"/>
    </row>
    <row r="26" spans="1:3" ht="12.75">
      <c r="A26" s="7"/>
      <c r="B26" s="7"/>
      <c r="C26" s="7"/>
    </row>
    <row r="27" spans="1:3" ht="12.75">
      <c r="A27" s="7"/>
      <c r="B27" s="7"/>
      <c r="C27" s="7"/>
    </row>
  </sheetData>
  <mergeCells count="18">
    <mergeCell ref="A20:C20"/>
    <mergeCell ref="B16:C16"/>
    <mergeCell ref="B17:C17"/>
    <mergeCell ref="B18:C18"/>
    <mergeCell ref="B19:C19"/>
    <mergeCell ref="C4:D4"/>
    <mergeCell ref="B10:C10"/>
    <mergeCell ref="B11:C11"/>
    <mergeCell ref="B12:C12"/>
    <mergeCell ref="B13:C13"/>
    <mergeCell ref="B14:C14"/>
    <mergeCell ref="B15:C15"/>
    <mergeCell ref="C1:D1"/>
    <mergeCell ref="C2:D2"/>
    <mergeCell ref="C3:D3"/>
    <mergeCell ref="A6:D6"/>
    <mergeCell ref="A8:C8"/>
    <mergeCell ref="A9:C9"/>
  </mergeCells>
  <printOptions/>
  <pageMargins left="0.984251968503937" right="0.5905511811023623" top="0.4330708661417323" bottom="0.5511811023622047" header="0.35433070866141736" footer="0.5118110236220472"/>
  <pageSetup fitToHeight="0" fitToWidth="1"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9" sqref="A9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187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188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189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190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191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192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193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194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195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196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197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198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199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200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201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202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203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204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205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206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42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118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B26:C26"/>
    <mergeCell ref="A8:D8"/>
    <mergeCell ref="B19:C19"/>
    <mergeCell ref="B22:C22"/>
    <mergeCell ref="B23:C23"/>
    <mergeCell ref="B25:C25"/>
    <mergeCell ref="B24:C24"/>
    <mergeCell ref="A27:C27"/>
    <mergeCell ref="A11:C11"/>
    <mergeCell ref="B12:C12"/>
    <mergeCell ref="B13:C13"/>
    <mergeCell ref="B14:C14"/>
    <mergeCell ref="B15:C15"/>
    <mergeCell ref="B16:C16"/>
    <mergeCell ref="B17:C17"/>
    <mergeCell ref="B18:C18"/>
    <mergeCell ref="B20:C20"/>
    <mergeCell ref="C1:D1"/>
    <mergeCell ref="C2:D2"/>
    <mergeCell ref="C3:D3"/>
    <mergeCell ref="C4:D4"/>
    <mergeCell ref="A6:D6"/>
    <mergeCell ref="A10:C1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9" sqref="A9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207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208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209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210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211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212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119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120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D13" sqref="D13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121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122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9">
      <selection activeCell="D14" sqref="D14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123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124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37.375" style="3" customWidth="1"/>
    <col min="3" max="3" width="20.625" style="3" customWidth="1"/>
    <col min="4" max="4" width="28.75390625" style="3" customWidth="1"/>
    <col min="5" max="5" width="19.625" style="3" hidden="1" customWidth="1"/>
    <col min="6" max="6" width="19.375" style="3" hidden="1" customWidth="1"/>
    <col min="7" max="7" width="24.125" style="3" hidden="1" customWidth="1"/>
    <col min="8" max="8" width="15.375" style="3" hidden="1" customWidth="1"/>
    <col min="9" max="11" width="9.00390625" style="3" hidden="1" customWidth="1"/>
    <col min="12" max="16384" width="9.125" style="3" customWidth="1"/>
  </cols>
  <sheetData>
    <row r="1" spans="3:4" s="6" customFormat="1" ht="15.75">
      <c r="C1" s="106" t="s">
        <v>125</v>
      </c>
      <c r="D1" s="106"/>
    </row>
    <row r="2" spans="3:4" s="6" customFormat="1" ht="24" customHeight="1">
      <c r="C2" s="94" t="s">
        <v>45</v>
      </c>
      <c r="D2" s="94"/>
    </row>
    <row r="3" spans="3:4" s="6" customFormat="1" ht="43.5" customHeight="1">
      <c r="C3" s="100" t="s">
        <v>64</v>
      </c>
      <c r="D3" s="100"/>
    </row>
    <row r="4" spans="3:4" s="6" customFormat="1" ht="18" customHeight="1">
      <c r="C4" s="102" t="s">
        <v>65</v>
      </c>
      <c r="D4" s="102"/>
    </row>
    <row r="5" spans="3:4" s="6" customFormat="1" ht="6.6" customHeight="1">
      <c r="C5" s="23"/>
      <c r="D5" s="23"/>
    </row>
    <row r="6" spans="1:4" s="16" customFormat="1" ht="65.25" customHeight="1">
      <c r="A6" s="95" t="s">
        <v>58</v>
      </c>
      <c r="B6" s="95"/>
      <c r="C6" s="95"/>
      <c r="D6" s="95"/>
    </row>
    <row r="7" spans="1:4" s="16" customFormat="1" ht="13.15" customHeight="1">
      <c r="A7" s="67"/>
      <c r="B7" s="67"/>
      <c r="C7" s="67"/>
      <c r="D7" s="67"/>
    </row>
    <row r="8" spans="1:4" s="16" customFormat="1" ht="17.25" customHeight="1">
      <c r="A8" s="119" t="s">
        <v>127</v>
      </c>
      <c r="B8" s="119"/>
      <c r="C8" s="119"/>
      <c r="D8" s="119"/>
    </row>
    <row r="9" s="6" customFormat="1" ht="7.9" customHeight="1"/>
    <row r="10" spans="1:4" s="5" customFormat="1" ht="37.9" customHeight="1">
      <c r="A10" s="101" t="s">
        <v>0</v>
      </c>
      <c r="B10" s="101"/>
      <c r="C10" s="101"/>
      <c r="D10" s="4" t="s">
        <v>1</v>
      </c>
    </row>
    <row r="11" spans="1:4" s="2" customFormat="1" ht="13.5" customHeight="1">
      <c r="A11" s="115">
        <v>1</v>
      </c>
      <c r="B11" s="115"/>
      <c r="C11" s="115"/>
      <c r="D11" s="17">
        <v>2</v>
      </c>
    </row>
    <row r="12" spans="1:5" ht="22.15" customHeight="1">
      <c r="A12" s="75" t="s">
        <v>6</v>
      </c>
      <c r="B12" s="117" t="s">
        <v>17</v>
      </c>
      <c r="C12" s="118"/>
      <c r="D12" s="78"/>
      <c r="E12" s="42">
        <v>19542713</v>
      </c>
    </row>
    <row r="13" spans="1:8" ht="22.15" customHeight="1">
      <c r="A13" s="75" t="s">
        <v>7</v>
      </c>
      <c r="B13" s="117" t="s">
        <v>18</v>
      </c>
      <c r="C13" s="118"/>
      <c r="D13" s="79"/>
      <c r="E13" s="42">
        <f>'прил.3'!D11</f>
        <v>4339949</v>
      </c>
      <c r="F13" s="42">
        <f>'прил.2'!C158</f>
        <v>0</v>
      </c>
      <c r="G13" s="42">
        <f>'прил.2'!D158</f>
        <v>0</v>
      </c>
      <c r="H13" s="42">
        <f>'прил.2'!F26</f>
        <v>2632832</v>
      </c>
    </row>
    <row r="14" spans="1:6" ht="22.15" customHeight="1">
      <c r="A14" s="75" t="s">
        <v>31</v>
      </c>
      <c r="B14" s="117" t="s">
        <v>19</v>
      </c>
      <c r="C14" s="118"/>
      <c r="D14" s="79"/>
      <c r="E14" s="42" t="e">
        <f>E13+#REF!+D13</f>
        <v>#REF!</v>
      </c>
      <c r="F14" s="42" t="e">
        <f>E12-E14</f>
        <v>#REF!</v>
      </c>
    </row>
    <row r="15" spans="1:4" ht="22.15" customHeight="1">
      <c r="A15" s="75" t="s">
        <v>8</v>
      </c>
      <c r="B15" s="117" t="s">
        <v>20</v>
      </c>
      <c r="C15" s="118"/>
      <c r="D15" s="79"/>
    </row>
    <row r="16" spans="1:4" ht="22.15" customHeight="1">
      <c r="A16" s="75" t="s">
        <v>9</v>
      </c>
      <c r="B16" s="117" t="s">
        <v>21</v>
      </c>
      <c r="C16" s="118"/>
      <c r="D16" s="78"/>
    </row>
    <row r="17" spans="1:4" ht="22.15" customHeight="1">
      <c r="A17" s="75" t="s">
        <v>10</v>
      </c>
      <c r="B17" s="117" t="s">
        <v>22</v>
      </c>
      <c r="C17" s="118"/>
      <c r="D17" s="79"/>
    </row>
    <row r="18" spans="1:4" ht="22.15" customHeight="1">
      <c r="A18" s="75" t="s">
        <v>11</v>
      </c>
      <c r="B18" s="117" t="s">
        <v>23</v>
      </c>
      <c r="C18" s="118"/>
      <c r="D18" s="79"/>
    </row>
    <row r="19" spans="1:4" ht="36.75" customHeight="1">
      <c r="A19" s="75" t="s">
        <v>43</v>
      </c>
      <c r="B19" s="117" t="s">
        <v>39</v>
      </c>
      <c r="C19" s="118"/>
      <c r="D19" s="79"/>
    </row>
    <row r="20" spans="1:4" ht="55.15" customHeight="1">
      <c r="A20" s="75" t="s">
        <v>27</v>
      </c>
      <c r="B20" s="117" t="s">
        <v>51</v>
      </c>
      <c r="C20" s="118"/>
      <c r="D20" s="79">
        <f>D23+D24</f>
        <v>5403</v>
      </c>
    </row>
    <row r="21" spans="1:4" ht="18.6" customHeight="1">
      <c r="A21" s="18"/>
      <c r="B21" s="76" t="s">
        <v>32</v>
      </c>
      <c r="C21" s="77"/>
      <c r="D21" s="79"/>
    </row>
    <row r="22" spans="1:4" ht="36.6" customHeight="1">
      <c r="A22" s="18" t="s">
        <v>59</v>
      </c>
      <c r="B22" s="117" t="s">
        <v>40</v>
      </c>
      <c r="C22" s="118"/>
      <c r="D22" s="79"/>
    </row>
    <row r="23" spans="1:4" ht="21" customHeight="1">
      <c r="A23" s="75" t="s">
        <v>60</v>
      </c>
      <c r="B23" s="117" t="s">
        <v>41</v>
      </c>
      <c r="C23" s="118"/>
      <c r="D23" s="79">
        <v>2132</v>
      </c>
    </row>
    <row r="24" spans="1:4" ht="39.6" customHeight="1">
      <c r="A24" s="75" t="s">
        <v>61</v>
      </c>
      <c r="B24" s="117" t="s">
        <v>52</v>
      </c>
      <c r="C24" s="118"/>
      <c r="D24" s="79">
        <v>3271</v>
      </c>
    </row>
    <row r="25" spans="1:4" ht="41.45" customHeight="1">
      <c r="A25" s="75" t="s">
        <v>62</v>
      </c>
      <c r="B25" s="117" t="s">
        <v>53</v>
      </c>
      <c r="C25" s="118"/>
      <c r="D25" s="79"/>
    </row>
    <row r="26" spans="1:4" ht="36" customHeight="1">
      <c r="A26" s="18" t="s">
        <v>29</v>
      </c>
      <c r="B26" s="113" t="s">
        <v>54</v>
      </c>
      <c r="C26" s="114"/>
      <c r="D26" s="79"/>
    </row>
    <row r="27" spans="1:4" s="19" customFormat="1" ht="35.25" customHeight="1">
      <c r="A27" s="116" t="s">
        <v>24</v>
      </c>
      <c r="B27" s="116"/>
      <c r="C27" s="116"/>
      <c r="D27" s="79">
        <f>D20</f>
        <v>5403</v>
      </c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</sheetData>
  <mergeCells count="23">
    <mergeCell ref="C1:D1"/>
    <mergeCell ref="C2:D2"/>
    <mergeCell ref="C3:D3"/>
    <mergeCell ref="C4:D4"/>
    <mergeCell ref="A6:D6"/>
    <mergeCell ref="A8:D8"/>
    <mergeCell ref="B22:C22"/>
    <mergeCell ref="A10:C10"/>
    <mergeCell ref="A11:C11"/>
    <mergeCell ref="B12:C12"/>
    <mergeCell ref="B13:C13"/>
    <mergeCell ref="B14:C14"/>
    <mergeCell ref="B15:C15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</mergeCells>
  <printOptions/>
  <pageMargins left="0.984251968503937" right="0.5905511811023623" top="0.1968503937007874" bottom="0.15748031496062992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Volodina</dc:creator>
  <cp:keywords/>
  <dc:description/>
  <cp:lastModifiedBy>Кирилл Павленко</cp:lastModifiedBy>
  <cp:lastPrinted>2021-07-14T17:39:16Z</cp:lastPrinted>
  <dcterms:created xsi:type="dcterms:W3CDTF">2017-12-12T13:23:24Z</dcterms:created>
  <dcterms:modified xsi:type="dcterms:W3CDTF">2021-07-27T07:52:51Z</dcterms:modified>
  <cp:category/>
  <cp:version/>
  <cp:contentType/>
  <cp:contentStatus/>
</cp:coreProperties>
</file>